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F866423D-3C94-4E44-84AD-8491957C89C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I49" i="1"/>
  <c r="I143" i="1" l="1"/>
  <c r="I144" i="1"/>
  <c r="I146" i="1"/>
  <c r="I147" i="1"/>
  <c r="I148" i="1"/>
  <c r="I149" i="1"/>
  <c r="I150" i="1"/>
  <c r="I151" i="1"/>
  <c r="I152" i="1"/>
  <c r="I153" i="1"/>
  <c r="I145" i="1"/>
  <c r="C82" i="1" l="1"/>
  <c r="D10" i="1"/>
  <c r="D41" i="1" l="1"/>
  <c r="D40" i="1"/>
  <c r="D39" i="1"/>
  <c r="D38" i="1"/>
  <c r="D37" i="1"/>
  <c r="D31" i="1"/>
  <c r="D32" i="1"/>
  <c r="D33" i="1"/>
  <c r="D34" i="1"/>
  <c r="D35" i="1"/>
  <c r="D36" i="1"/>
  <c r="D30" i="1"/>
  <c r="D67" i="1"/>
  <c r="D69" i="1"/>
  <c r="I9" i="1" l="1"/>
  <c r="D9" i="1" l="1"/>
  <c r="I123" i="1" l="1"/>
  <c r="H123" i="1"/>
  <c r="H28" i="1" l="1"/>
  <c r="I28" i="1"/>
  <c r="C65" i="1" l="1"/>
  <c r="D21" i="1"/>
  <c r="D20" i="1"/>
  <c r="D65" i="1" l="1"/>
  <c r="D74" i="1" l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73" i="1"/>
  <c r="D72" i="1"/>
  <c r="I10" i="1"/>
  <c r="I45" i="1" l="1"/>
  <c r="H45" i="1"/>
  <c r="I57" i="1" l="1"/>
  <c r="I58" i="1"/>
  <c r="I61" i="1"/>
  <c r="I62" i="1"/>
  <c r="I63" i="1"/>
  <c r="I64" i="1"/>
  <c r="I66" i="1"/>
  <c r="I67" i="1"/>
  <c r="I68" i="1"/>
  <c r="I69" i="1"/>
  <c r="I56" i="1"/>
  <c r="I37" i="1"/>
  <c r="I38" i="1"/>
  <c r="I39" i="1"/>
  <c r="I40" i="1"/>
  <c r="I41" i="1"/>
  <c r="I42" i="1"/>
  <c r="I43" i="1"/>
  <c r="I44" i="1"/>
  <c r="I46" i="1"/>
  <c r="I47" i="1"/>
  <c r="I48" i="1"/>
  <c r="I50" i="1"/>
  <c r="I51" i="1"/>
  <c r="I52" i="1"/>
  <c r="I53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5" i="1"/>
  <c r="I36" i="1"/>
  <c r="I75" i="1"/>
  <c r="I76" i="1"/>
  <c r="I77" i="1"/>
  <c r="I78" i="1"/>
  <c r="I79" i="1"/>
  <c r="I80" i="1"/>
  <c r="I81" i="1"/>
  <c r="I74" i="1"/>
  <c r="I127" i="1"/>
  <c r="I128" i="1"/>
  <c r="I126" i="1"/>
  <c r="I122" i="1"/>
  <c r="I124" i="1"/>
  <c r="I121" i="1"/>
  <c r="I111" i="1"/>
  <c r="I112" i="1"/>
  <c r="I113" i="1"/>
  <c r="I114" i="1"/>
  <c r="I115" i="1"/>
  <c r="I116" i="1"/>
  <c r="I117" i="1"/>
  <c r="I110" i="1"/>
  <c r="I108" i="1"/>
  <c r="I104" i="1"/>
  <c r="I105" i="1"/>
  <c r="I103" i="1"/>
  <c r="I100" i="1"/>
  <c r="I99" i="1"/>
  <c r="I95" i="1"/>
  <c r="I96" i="1"/>
  <c r="I97" i="1"/>
  <c r="I94" i="1"/>
  <c r="D14" i="1"/>
  <c r="D15" i="1"/>
  <c r="D13" i="1"/>
  <c r="D11" i="1"/>
  <c r="D22" i="1"/>
  <c r="D23" i="1"/>
  <c r="D24" i="1"/>
  <c r="D25" i="1"/>
  <c r="D26" i="1"/>
  <c r="D27" i="1"/>
  <c r="D28" i="1"/>
  <c r="I163" i="1" l="1"/>
  <c r="I156" i="1"/>
  <c r="H156" i="1"/>
  <c r="D8" i="1" l="1"/>
  <c r="D7" i="1"/>
  <c r="D45" i="1" l="1"/>
  <c r="C45" i="1"/>
  <c r="I138" i="1" l="1"/>
  <c r="H109" i="1" l="1"/>
  <c r="D142" i="1"/>
  <c r="C142" i="1"/>
  <c r="C141" i="1"/>
  <c r="D140" i="1"/>
  <c r="C140" i="1"/>
  <c r="D139" i="1"/>
  <c r="C139" i="1"/>
  <c r="H106" i="1"/>
  <c r="H105" i="1"/>
  <c r="H108" i="1"/>
  <c r="H97" i="1"/>
  <c r="C158" i="1"/>
  <c r="I172" i="1"/>
  <c r="H101" i="1" l="1"/>
  <c r="D108" i="1" l="1"/>
  <c r="D109" i="1"/>
  <c r="D110" i="1"/>
  <c r="D111" i="1"/>
  <c r="D107" i="1"/>
  <c r="D106" i="1"/>
  <c r="I159" i="1"/>
  <c r="I165" i="1"/>
  <c r="I158" i="1"/>
  <c r="I157" i="1"/>
  <c r="I155" i="1"/>
  <c r="I120" i="1"/>
  <c r="I119" i="1"/>
  <c r="I92" i="1"/>
  <c r="C22" i="1" l="1"/>
  <c r="C48" i="1" l="1"/>
  <c r="H158" i="1"/>
  <c r="H160" i="1"/>
  <c r="H161" i="1"/>
  <c r="H163" i="1"/>
  <c r="H164" i="1"/>
  <c r="H165" i="1"/>
  <c r="H157" i="1"/>
  <c r="H127" i="1"/>
  <c r="H128" i="1"/>
  <c r="H129" i="1"/>
  <c r="H130" i="1"/>
  <c r="H131" i="1"/>
  <c r="H132" i="1"/>
  <c r="H133" i="1"/>
  <c r="H126" i="1"/>
  <c r="H120" i="1"/>
  <c r="H121" i="1"/>
  <c r="H122" i="1"/>
  <c r="H124" i="1"/>
  <c r="H119" i="1"/>
  <c r="H95" i="1"/>
  <c r="H96" i="1"/>
  <c r="H98" i="1"/>
  <c r="H99" i="1"/>
  <c r="H100" i="1"/>
  <c r="H102" i="1"/>
  <c r="H103" i="1"/>
  <c r="H104" i="1"/>
  <c r="H107" i="1"/>
  <c r="H110" i="1"/>
  <c r="H111" i="1"/>
  <c r="H112" i="1"/>
  <c r="H113" i="1"/>
  <c r="H115" i="1"/>
  <c r="H117" i="1"/>
  <c r="H94" i="1"/>
  <c r="H92" i="1"/>
  <c r="H74" i="1"/>
  <c r="H75" i="1"/>
  <c r="H76" i="1"/>
  <c r="H77" i="1"/>
  <c r="H78" i="1"/>
  <c r="H79" i="1"/>
  <c r="H80" i="1"/>
  <c r="H81" i="1"/>
  <c r="H73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50" i="1"/>
  <c r="H51" i="1"/>
  <c r="H52" i="1"/>
  <c r="H53" i="1"/>
  <c r="H54" i="1"/>
  <c r="H55" i="1"/>
  <c r="H56" i="1"/>
  <c r="H57" i="1"/>
  <c r="H58" i="1"/>
  <c r="H61" i="1"/>
  <c r="H62" i="1"/>
  <c r="H63" i="1"/>
  <c r="H64" i="1"/>
  <c r="H66" i="1"/>
  <c r="H67" i="1"/>
  <c r="H7" i="1"/>
  <c r="C137" i="1"/>
  <c r="C138" i="1"/>
  <c r="C136" i="1"/>
  <c r="C114" i="1"/>
  <c r="C115" i="1"/>
  <c r="C116" i="1"/>
  <c r="C117" i="1"/>
  <c r="C118" i="1"/>
  <c r="C119" i="1"/>
  <c r="C120" i="1"/>
  <c r="C122" i="1"/>
  <c r="C123" i="1"/>
  <c r="C124" i="1"/>
  <c r="C125" i="1"/>
  <c r="C126" i="1"/>
  <c r="C127" i="1"/>
  <c r="C113" i="1"/>
  <c r="C107" i="1"/>
  <c r="C108" i="1"/>
  <c r="C109" i="1"/>
  <c r="C106" i="1"/>
  <c r="C57" i="1"/>
  <c r="C58" i="1"/>
  <c r="C59" i="1"/>
  <c r="C60" i="1"/>
  <c r="C61" i="1"/>
  <c r="C62" i="1"/>
  <c r="C63" i="1"/>
  <c r="C64" i="1"/>
  <c r="C66" i="1"/>
  <c r="C68" i="1"/>
  <c r="C69" i="1"/>
  <c r="C56" i="1"/>
  <c r="C31" i="1"/>
  <c r="C33" i="1"/>
  <c r="C35" i="1"/>
  <c r="C36" i="1"/>
  <c r="C37" i="1"/>
  <c r="C38" i="1"/>
  <c r="C39" i="1"/>
  <c r="C40" i="1"/>
  <c r="C41" i="1"/>
  <c r="C42" i="1"/>
  <c r="C43" i="1"/>
  <c r="C44" i="1"/>
  <c r="C46" i="1"/>
  <c r="C47" i="1"/>
  <c r="C30" i="1"/>
  <c r="C21" i="1"/>
  <c r="C23" i="1"/>
  <c r="C24" i="1"/>
  <c r="C25" i="1"/>
  <c r="C26" i="1"/>
  <c r="C27" i="1"/>
  <c r="C28" i="1"/>
  <c r="C20" i="1"/>
  <c r="C14" i="1"/>
  <c r="C15" i="1"/>
  <c r="C16" i="1"/>
  <c r="C17" i="1"/>
  <c r="C18" i="1"/>
  <c r="C13" i="1"/>
  <c r="C8" i="1"/>
  <c r="C9" i="1"/>
  <c r="C10" i="1"/>
  <c r="C11" i="1"/>
  <c r="C7" i="1"/>
  <c r="C98" i="1"/>
  <c r="C99" i="1"/>
  <c r="C100" i="1"/>
  <c r="C101" i="1"/>
  <c r="C97" i="1"/>
  <c r="C93" i="1"/>
  <c r="C74" i="1"/>
  <c r="C75" i="1"/>
  <c r="C76" i="1"/>
  <c r="C77" i="1"/>
  <c r="C78" i="1"/>
  <c r="C79" i="1"/>
  <c r="C80" i="1"/>
  <c r="C81" i="1"/>
  <c r="C83" i="1"/>
  <c r="C84" i="1"/>
  <c r="C85" i="1"/>
  <c r="C86" i="1"/>
  <c r="C87" i="1"/>
  <c r="C88" i="1"/>
  <c r="C89" i="1"/>
  <c r="C90" i="1"/>
  <c r="C91" i="1"/>
  <c r="C73" i="1"/>
  <c r="C72" i="1"/>
  <c r="I8" i="1" l="1"/>
  <c r="I7" i="1"/>
  <c r="I164" i="1" l="1"/>
  <c r="I160" i="1"/>
  <c r="D90" i="1" l="1"/>
  <c r="D91" i="1"/>
  <c r="D93" i="1"/>
  <c r="D125" i="1" l="1"/>
  <c r="D126" i="1"/>
  <c r="D127" i="1"/>
  <c r="D128" i="1"/>
  <c r="D124" i="1"/>
  <c r="D130" i="1"/>
  <c r="D131" i="1"/>
  <c r="D129" i="1"/>
  <c r="D138" i="1" l="1"/>
  <c r="D137" i="1"/>
  <c r="D136" i="1"/>
  <c r="I139" i="1" l="1"/>
  <c r="I137" i="1"/>
  <c r="I136" i="1"/>
  <c r="I135" i="1"/>
  <c r="D58" i="1" l="1"/>
  <c r="D59" i="1"/>
  <c r="D60" i="1"/>
  <c r="D61" i="1"/>
  <c r="D62" i="1"/>
  <c r="D63" i="1"/>
  <c r="D64" i="1"/>
  <c r="D66" i="1"/>
  <c r="D68" i="1"/>
  <c r="D57" i="1"/>
  <c r="D56" i="1"/>
  <c r="D43" i="1" l="1"/>
  <c r="D44" i="1"/>
  <c r="D46" i="1"/>
  <c r="D47" i="1"/>
  <c r="D48" i="1"/>
  <c r="D42" i="1"/>
  <c r="I133" i="1"/>
  <c r="I130" i="1"/>
  <c r="I131" i="1"/>
  <c r="I132" i="1"/>
  <c r="I129" i="1"/>
  <c r="D114" i="1"/>
  <c r="D113" i="1"/>
  <c r="D116" i="1"/>
  <c r="D117" i="1"/>
  <c r="D118" i="1"/>
  <c r="D119" i="1"/>
  <c r="D120" i="1"/>
  <c r="D122" i="1"/>
  <c r="D123" i="1"/>
  <c r="D115" i="1"/>
  <c r="I73" i="1"/>
  <c r="D99" i="1"/>
  <c r="D100" i="1"/>
  <c r="D101" i="1"/>
  <c r="D102" i="1"/>
  <c r="D103" i="1"/>
  <c r="D98" i="1"/>
  <c r="D97" i="1"/>
  <c r="D16" i="1"/>
  <c r="D17" i="1"/>
  <c r="D18" i="1"/>
  <c r="B34" i="1" l="1"/>
  <c r="C34" i="1" s="1"/>
  <c r="B32" i="1"/>
  <c r="C32" i="1" s="1"/>
</calcChain>
</file>

<file path=xl/sharedStrings.xml><?xml version="1.0" encoding="utf-8"?>
<sst xmlns="http://schemas.openxmlformats.org/spreadsheetml/2006/main" count="469" uniqueCount="395">
  <si>
    <t xml:space="preserve">Наименование                     </t>
  </si>
  <si>
    <t>Вес, кг</t>
  </si>
  <si>
    <t xml:space="preserve">Цена  1 шт </t>
  </si>
  <si>
    <t>Наименование</t>
  </si>
  <si>
    <t>Вес 1 шт.</t>
  </si>
  <si>
    <t>Цена р/тн</t>
  </si>
  <si>
    <t>Арматура 6 дл.6м.п.</t>
  </si>
  <si>
    <t>Арматура 10мм дл.11,7м</t>
  </si>
  <si>
    <t>Арматура 12мм дл.11,7м</t>
  </si>
  <si>
    <t>Труба ВГП 3262/ эсв 10704-91;10705-80</t>
  </si>
  <si>
    <t>Труба ВГП ОЦИНК 15*2,8 дл.6,0м</t>
  </si>
  <si>
    <t>Труба ВГП ОЦИНК 20*2,8 дл.6,0м</t>
  </si>
  <si>
    <t>Труба ВГП ОЦИНК 25*2,8 дл.7,8м</t>
  </si>
  <si>
    <t>Труба ВГП ОЦИНК 25*3,2 дл.6,0м</t>
  </si>
  <si>
    <t>Арматура 18мм*12м</t>
  </si>
  <si>
    <t>Труба ВГП ОЦИНК 32*2,8 дл.6,0м</t>
  </si>
  <si>
    <t>Арматура 20мм*11,7м</t>
  </si>
  <si>
    <t>Труба ВГП ОЦИНК 57*3,5 дл.6,0м</t>
  </si>
  <si>
    <t>Круг (ГОСТ 2590-88)</t>
  </si>
  <si>
    <t>Вес 1шт</t>
  </si>
  <si>
    <t>Цена 1 шт</t>
  </si>
  <si>
    <t>Круг 10  дл.5,9-6м</t>
  </si>
  <si>
    <t>Круг 12  дл.6м</t>
  </si>
  <si>
    <t>Труба ВГП 3262 (ВНУТРЕННИЙ ДИАМЕТР!!!)</t>
  </si>
  <si>
    <t>Круг 14мм д.6м</t>
  </si>
  <si>
    <t>Труба ВГП 15*2,8 дл.6,0м</t>
  </si>
  <si>
    <t xml:space="preserve">Круг 16 дл.6м </t>
  </si>
  <si>
    <t>Труба ВГП 20*2,8 дл.6,0м</t>
  </si>
  <si>
    <t>Круг 18 дл.6м</t>
  </si>
  <si>
    <t>Труба ВГП 25*3,2 дл.6,0м</t>
  </si>
  <si>
    <t>Круг 20 дл.6м</t>
  </si>
  <si>
    <t>Круг 22 дл.6м</t>
  </si>
  <si>
    <t>Круг 25, дл.6м ст3</t>
  </si>
  <si>
    <t>Круг 28 , дл.6,0м</t>
  </si>
  <si>
    <t>Труба ВГП 50*3,5 дл.10,5м</t>
  </si>
  <si>
    <t>Круг 30, дл.6м</t>
  </si>
  <si>
    <t xml:space="preserve">Круг 36, дл.6м  </t>
  </si>
  <si>
    <t>Круг 40дл.6м</t>
  </si>
  <si>
    <t>Круг 50,дл.6м</t>
  </si>
  <si>
    <t>Круг 60,дл.6м</t>
  </si>
  <si>
    <t>Лист х/к ст08ПС 1250х2500</t>
  </si>
  <si>
    <t>Вес 1 шт</t>
  </si>
  <si>
    <t>Труба э/св 76*3,5 дл.12м</t>
  </si>
  <si>
    <t xml:space="preserve">Труба э/св 89*3,5 дл.12м </t>
  </si>
  <si>
    <t>Труба э/св 108*3,5 дл.12м</t>
  </si>
  <si>
    <t>Труба э/св 133*4,0 дл.12м</t>
  </si>
  <si>
    <t>Труба э/св 133*4,5 дл.12м</t>
  </si>
  <si>
    <t>Труба э/св 159*4,0 дл.12м</t>
  </si>
  <si>
    <t>Лист горячекатанный ст.3</t>
  </si>
  <si>
    <t>Лист г/к 1,5мм*1250*2500</t>
  </si>
  <si>
    <t>Лист г/к 2мм*1000*2000</t>
  </si>
  <si>
    <t>Лист г/к 2мм*1250*2500</t>
  </si>
  <si>
    <t>Лист г/к 3мм*1250*2500</t>
  </si>
  <si>
    <t>Лист г/к 3мм*1500*6000</t>
  </si>
  <si>
    <t xml:space="preserve">Лист г/к 4мм*1500*6000   </t>
  </si>
  <si>
    <t>Лист г/к 6мм*1500*6000</t>
  </si>
  <si>
    <t xml:space="preserve">Лист г/к  8мм*1500*6000  </t>
  </si>
  <si>
    <t>Лист г/к 10мм*1500*6000</t>
  </si>
  <si>
    <t>Лист г/к 12мм*1500*3000</t>
  </si>
  <si>
    <t>Лист г/к 12мм*1500*6000</t>
  </si>
  <si>
    <t>Лист г/к 14мм*1500*6000</t>
  </si>
  <si>
    <t>Лист г/к 16мм*1500*6000</t>
  </si>
  <si>
    <t xml:space="preserve">Труба проф. 30*30*1,5(6м) </t>
  </si>
  <si>
    <t>Лист г/к 20мм*1500*6000</t>
  </si>
  <si>
    <t xml:space="preserve">Труба проф. 50*25*3 (6м) ГОСТ </t>
  </si>
  <si>
    <t>Уголок 25*3 дл.6м</t>
  </si>
  <si>
    <t xml:space="preserve">Уголок 25*4 дл.6м </t>
  </si>
  <si>
    <t xml:space="preserve">Уголок 32*3 дл.6м </t>
  </si>
  <si>
    <t>Уголок 32*4 дл.6м</t>
  </si>
  <si>
    <t>Уголок  45*4 дл12м</t>
  </si>
  <si>
    <t xml:space="preserve">Уголок 50*4 дл12 м   </t>
  </si>
  <si>
    <t>Уголок 63*4 дл.12м</t>
  </si>
  <si>
    <t>Уголок 63*5 дл.12м</t>
  </si>
  <si>
    <t xml:space="preserve">Уголок 75*5 дл.12м               </t>
  </si>
  <si>
    <t>Уголок 75*6 дл.12м</t>
  </si>
  <si>
    <t>Уголок 100*7 дл.12м</t>
  </si>
  <si>
    <t>Уголок 100*8 дл.12м</t>
  </si>
  <si>
    <t>Уголок 125*8 дл.12м</t>
  </si>
  <si>
    <t>Квадрат ГОСТ (2591-88)</t>
  </si>
  <si>
    <t xml:space="preserve">Квадрат №10 дл.6м </t>
  </si>
  <si>
    <t xml:space="preserve">Квадрат №12 дл.6м </t>
  </si>
  <si>
    <t>Квадрат №14 дл.6м</t>
  </si>
  <si>
    <t xml:space="preserve">Квадрат №16 дл.6м </t>
  </si>
  <si>
    <t xml:space="preserve">Квадрат №18 дл.6м </t>
  </si>
  <si>
    <t xml:space="preserve">Квадрат №20 дл.6,0м </t>
  </si>
  <si>
    <t>вес 1шт</t>
  </si>
  <si>
    <t>цена 1 шт</t>
  </si>
  <si>
    <t>Сетка сварная кладочная</t>
  </si>
  <si>
    <t xml:space="preserve">Швеллер 6,5У дл.12м </t>
  </si>
  <si>
    <t>Швеллер 14У дл.12м</t>
  </si>
  <si>
    <t>Вес 1 п.м.</t>
  </si>
  <si>
    <t>Цена п.м.</t>
  </si>
  <si>
    <t xml:space="preserve">Полоса 25*4 дл.6м </t>
  </si>
  <si>
    <t>Полоса 30*4 дл.6м</t>
  </si>
  <si>
    <t>Полоса 40*4 дл 6м</t>
  </si>
  <si>
    <t xml:space="preserve">Полоса 50*4 дл.6м </t>
  </si>
  <si>
    <t xml:space="preserve">Полоса 50*5 дл.6м </t>
  </si>
  <si>
    <t>Труба э/св 219*5 дл.12м</t>
  </si>
  <si>
    <t>Труба э/св 219*6 дл.12м</t>
  </si>
  <si>
    <t>Труба э/св 273*5 дл.12</t>
  </si>
  <si>
    <t>Шестигранник 12 ;14;17;19;22; 24;27;30;32;36;41;46  ст35/45 (ЗАКАЗ)</t>
  </si>
  <si>
    <t>Арматура 22мм*11,7м</t>
  </si>
  <si>
    <t xml:space="preserve">Арматура 25мм*11,7м </t>
  </si>
  <si>
    <t xml:space="preserve">Арматура 28мм*11,7м </t>
  </si>
  <si>
    <t>Цена за 1лист</t>
  </si>
  <si>
    <t xml:space="preserve">Лист оц.0,5*1,25*2,5 </t>
  </si>
  <si>
    <t>Лист оц.0,7*1,25*2,5</t>
  </si>
  <si>
    <t>Труба э/св 273*6 дл.12</t>
  </si>
  <si>
    <t>Газель 6м до 1,8тн(по городу) с НДС</t>
  </si>
  <si>
    <t>Лист г/к 3мм*1500*3000</t>
  </si>
  <si>
    <t>Лист оцинк(ГОСТ 14918-80)</t>
  </si>
  <si>
    <t xml:space="preserve">Лист г/к 4мм*1500*3000   </t>
  </si>
  <si>
    <t>Лист г/к 5мм*1500*3000</t>
  </si>
  <si>
    <t>Лист г/к 18мм*1500*6000</t>
  </si>
  <si>
    <t>Лист г/к 6мм*1500*3000</t>
  </si>
  <si>
    <t>Лист рифл.чеч./ромб 3*1,5*6,0</t>
  </si>
  <si>
    <t>Лист рифл.РОМБ 4*1,5*6,0</t>
  </si>
  <si>
    <t>Лист рифл.ЧЕЧ 4*1,5*6,0</t>
  </si>
  <si>
    <t xml:space="preserve">Лист рифл.РОМБ  3*1,25*2,5,0  </t>
  </si>
  <si>
    <t>Лист ПВЛ   506*</t>
  </si>
  <si>
    <t>Лист ПВЛ   406*</t>
  </si>
  <si>
    <t xml:space="preserve">Лист оц.0,45*1,25*2,5 </t>
  </si>
  <si>
    <t>Труба ВГП ОЦИНК 32*3,2 дл.7,8м</t>
  </si>
  <si>
    <t>Труба ВГП 32*2,8 дл.6м</t>
  </si>
  <si>
    <t>Труба э/св 219*8 дл.12м</t>
  </si>
  <si>
    <t>от 1шт дл.2,2-4,9м</t>
  </si>
  <si>
    <t>от 1шт дл.2,7-5,5м</t>
  </si>
  <si>
    <t>от 1шт дл.2,7-5,85м</t>
  </si>
  <si>
    <t>Круг 65-180мм ст3</t>
  </si>
  <si>
    <t>Круг 260-300мм ст3</t>
  </si>
  <si>
    <t>арматура А-1 д.6мм дл.6м</t>
  </si>
  <si>
    <t>арматура А-1 д.8мм дл.6м</t>
  </si>
  <si>
    <t>арматура А-1 д.12мм дл.11,7м</t>
  </si>
  <si>
    <t xml:space="preserve">4,0*100*100 </t>
  </si>
  <si>
    <t>4*150*150</t>
  </si>
  <si>
    <t>5*150*150</t>
  </si>
  <si>
    <t>Полоса 40*5 дл 6м</t>
  </si>
  <si>
    <t>Полоса 30*5 дл н/д (1,5кг/м)</t>
  </si>
  <si>
    <t xml:space="preserve">Полоса 50*8 дл.6м </t>
  </si>
  <si>
    <t>Балка 45Б1/Б2 ГОСТ57837-2017(АСЧМ 20-93) дл.12м</t>
  </si>
  <si>
    <t>Цена р/тн от 0,5тн</t>
  </si>
  <si>
    <t>от 0,5тн</t>
  </si>
  <si>
    <t>Цена р/тн от 5тн</t>
  </si>
  <si>
    <t>Труба э/св ОЦИНК 159*4,5 дл.12м</t>
  </si>
  <si>
    <t xml:space="preserve">Лист г/к  8мм*1500*3000  </t>
  </si>
  <si>
    <t>Цена от 5тн</t>
  </si>
  <si>
    <t>цена от 5тн</t>
  </si>
  <si>
    <t>Труба проф.20*20*1,5 (6м) ГОСТ</t>
  </si>
  <si>
    <t>Лист г/к 10мм*1500*3000</t>
  </si>
  <si>
    <t>Лист х/к 1,0*1,25*2,5(Россия)</t>
  </si>
  <si>
    <t>Лист х/к 0,8*1,25*2,5(Россия)</t>
  </si>
  <si>
    <t>Лист х/к 0,7*1,25*2,5(Россия)</t>
  </si>
  <si>
    <t>Лист х/к 0,5*1,25*2,5(Россия)</t>
  </si>
  <si>
    <t>Лист х/к 1,2*1,25*2,5 (Россия)</t>
  </si>
  <si>
    <t>Лист х/к 1,5*1,25*2,5 (Россия)</t>
  </si>
  <si>
    <t>Лист х/к 2,5*1,25*2,5(Россия)</t>
  </si>
  <si>
    <t>Лист х/к 3,0*1,25*2,5 Россия)</t>
  </si>
  <si>
    <t>Цена от 5 тн(пачка)</t>
  </si>
  <si>
    <t>цена от 5тн(пачка)</t>
  </si>
  <si>
    <t xml:space="preserve"> Цена 1 шт от 0,5тн до 5тн</t>
  </si>
  <si>
    <t xml:space="preserve"> Цена 1 шт. от 0,5тн до 5тн</t>
  </si>
  <si>
    <t>Цена 1 шт. от 0,5тн до 5тн</t>
  </si>
  <si>
    <t>Цена за 1 лист от 0,5тнт до 5тн</t>
  </si>
  <si>
    <t>Швеллер 24П дл.12м</t>
  </si>
  <si>
    <t xml:space="preserve">Швеллер 27П дл.12м </t>
  </si>
  <si>
    <t>Швеллер 30П дл.12м</t>
  </si>
  <si>
    <t xml:space="preserve">Арматура 8 дл.11,7 м.п.  </t>
  </si>
  <si>
    <t>Цена 1м.кв (от 200кв.м.)</t>
  </si>
  <si>
    <t xml:space="preserve">Швеллер (Гост 8240-97)  </t>
  </si>
  <si>
    <t>Лист х/к 2,0*1,25*2,5(РФ)</t>
  </si>
  <si>
    <t xml:space="preserve">  Вес  1 шт.</t>
  </si>
  <si>
    <t>арматура А-1 д.10мм дл.6м</t>
  </si>
  <si>
    <t>Лист г/к 25,30,40,50</t>
  </si>
  <si>
    <t>мин.партия 1 лист</t>
  </si>
  <si>
    <t>Лист оц.0,5*1,0*2,0  ZN140 MT</t>
  </si>
  <si>
    <t>(ГОСТ 2879-88)</t>
  </si>
  <si>
    <t xml:space="preserve">Шестигранник </t>
  </si>
  <si>
    <t xml:space="preserve">Труба э/св 76*3,0 дл.12м </t>
  </si>
  <si>
    <t xml:space="preserve">Труба э/св 426*6/7/8/9/10/12 </t>
  </si>
  <si>
    <t xml:space="preserve">Лист г/к 5мм*1500*6000 </t>
  </si>
  <si>
    <t>Уголок ГОСТ 8509-93</t>
  </si>
  <si>
    <t>Полоса ст.3</t>
  </si>
  <si>
    <t xml:space="preserve"> Балка двутавровая </t>
  </si>
  <si>
    <t>Лист г/к 60-160мм ст3; 1,5-160( 20,08Ю,40Х,45, 30ХГСА,65Г, У8А, 65Г, PC D32, 10ХСНД) ЦЕНА ДОГОВОРНАЯ</t>
  </si>
  <si>
    <t>СЕТКА 3мм(толщ.прутка)*ячейка 50мм*50 мм</t>
  </si>
  <si>
    <t>4мм*50мм*50мм</t>
  </si>
  <si>
    <t>3мм*100мм*100мм</t>
  </si>
  <si>
    <t>Шестигранник 10 дл.6м калибровка ст45/20/35/40Х</t>
  </si>
  <si>
    <t>Цена Договорная</t>
  </si>
  <si>
    <t>5кг</t>
  </si>
  <si>
    <t>Балка 30К1/К2, Ш1/Ш2 дл.12м</t>
  </si>
  <si>
    <t>Уголок 100*63*6/7/8/10</t>
  </si>
  <si>
    <t>Возможна поставка листа х/к ст20, 08Ю, 08КП,65Г</t>
  </si>
  <si>
    <t>Возможна поставка ШВЕЛЛЕРА низколегированного 09Г2С, С355,С345 !!!</t>
  </si>
  <si>
    <t>Труба э/св ГОСТ 10704-91 (НАРУЖ ДИАМЕТР!!!)</t>
  </si>
  <si>
    <t xml:space="preserve">Уголок 50*5 дл 12 м          </t>
  </si>
  <si>
    <t xml:space="preserve">Лист оц.0,55*1,25*2,5 </t>
  </si>
  <si>
    <t>СКИДКИ от объема!!!</t>
  </si>
  <si>
    <r>
      <t xml:space="preserve">Проволока  </t>
    </r>
    <r>
      <rPr>
        <b/>
        <sz val="9"/>
        <color rgb="FF000000"/>
        <rFont val="Franklin Gothic Book"/>
        <family val="2"/>
        <charset val="204"/>
      </rPr>
      <t xml:space="preserve">1,2/1,6/2/3/4/6 </t>
    </r>
  </si>
  <si>
    <t xml:space="preserve">Уголок 50*5 дл 6 м          </t>
  </si>
  <si>
    <t>Труба э/св 89*3,0 дл.12м(ТУ-1000р/тн)</t>
  </si>
  <si>
    <t>Арматура 14мм*12м</t>
  </si>
  <si>
    <t>труба проф.100*40*2,3,4 (12м) ГОСТ</t>
  </si>
  <si>
    <t>под запрос</t>
  </si>
  <si>
    <t>5,0*100*100 ГОСТ</t>
  </si>
  <si>
    <t>Труба профильная других типоразмеров, по стали 09Г2С(низколегированная), ОЦИНКОВАННАЯ под запрос</t>
  </si>
  <si>
    <t>Арматура 35ГС, 25Г2С, А400С, мотки - цена под запрос</t>
  </si>
  <si>
    <t>Арматура рифленая А-3 А500С</t>
  </si>
  <si>
    <t>Арматура А-1  А240</t>
  </si>
  <si>
    <t>Цена от 0,5тн</t>
  </si>
  <si>
    <t xml:space="preserve">Цена от 0,5тн </t>
  </si>
  <si>
    <t>Арматура н/д от 18тн (пачками сборная машина) д.10мм , д.12мм ,14-25мм -  под запрос</t>
  </si>
  <si>
    <t>Нержавеющий, аллюминиевый, бронзовый, латунный металлопрокат под запрос</t>
  </si>
  <si>
    <t xml:space="preserve">Возможна поставка уголка неравнополочного и низколегированного 09Г2С </t>
  </si>
  <si>
    <t xml:space="preserve">Швеллер 8У дл.12м  </t>
  </si>
  <si>
    <t xml:space="preserve">Швеллер 10Удл.12м  </t>
  </si>
  <si>
    <t>Швеллер 12Удл.12м</t>
  </si>
  <si>
    <t xml:space="preserve">Швеллер 18У/П дл.12м  </t>
  </si>
  <si>
    <t>Круг 190,200,210,220мм ст3</t>
  </si>
  <si>
    <t>Труба ВГП 32*3,2 дл.6м</t>
  </si>
  <si>
    <t>Труба ВГП 40*3,5 дл.6м</t>
  </si>
  <si>
    <t>Труба ВГП 40*3,0 дл.6м</t>
  </si>
  <si>
    <t>Труба э/св 57*3,5 дл.6м</t>
  </si>
  <si>
    <t xml:space="preserve">Труба э/св 159*4,5 дл.12м </t>
  </si>
  <si>
    <t>Труба ВГП ОЦИНК 57*3,5 дл.7,8м</t>
  </si>
  <si>
    <t>Лист рифл.чеч. 3*1,25*2,5</t>
  </si>
  <si>
    <t xml:space="preserve">Балка 40Б1/Б2, Ш1/Ш2 ГОСТ57837-2017(АСЧМ 20-93) дл.12м </t>
  </si>
  <si>
    <t>Балка 25Б1/Б2, 25К1/К2, 25Ш1 ГОСТ57837-2017(АСЧМ 20-93) дл.12м</t>
  </si>
  <si>
    <t>от 1000 р/час</t>
  </si>
  <si>
    <t xml:space="preserve">Балка 40К1,К2,К3,К4 ГОСТ57837-2017(АСЧМ 20-93) дл.12м </t>
  </si>
  <si>
    <t>Балка 45Ш1,Ш2,Ш3 ГОСТ57837-2017(АСЧМ 20-93) дл.12м</t>
  </si>
  <si>
    <t>Балка 50Б1/Б2, 50Ш1/Ш2, 55Б1, 60Б2,70Б1 ГОСТ57837-2017(АСЧМ 20-93) дл.12м</t>
  </si>
  <si>
    <t xml:space="preserve">Труба э/св 325*6 дл.11,7-12м </t>
  </si>
  <si>
    <t>Круг 230,240,250мм ст3</t>
  </si>
  <si>
    <t xml:space="preserve">Труба э/св 377*6/7/8/10 дл12м </t>
  </si>
  <si>
    <t>Арматура 16мм*11,7м</t>
  </si>
  <si>
    <t>Балка 30Б1/Б2, 35Б1/Б2, 35Ш1/Ш2 ГОСТ57837-2017(АСЧМ 20-93) дл.12м</t>
  </si>
  <si>
    <t>Труба э/св 57*3,0 дл.6м</t>
  </si>
  <si>
    <t>Цена 1шт</t>
  </si>
  <si>
    <t>Цена от 1тн</t>
  </si>
  <si>
    <t>Швеллер 16У дл.12м</t>
  </si>
  <si>
    <r>
      <t xml:space="preserve">Труба э/св 108*4,0 дл.12м </t>
    </r>
    <r>
      <rPr>
        <sz val="8"/>
        <color theme="1"/>
        <rFont val="Franklin Gothic Book"/>
        <family val="2"/>
        <charset val="204"/>
      </rPr>
      <t>(ТУ-1000р/тн)</t>
    </r>
  </si>
  <si>
    <t>Труба сварная 630-2010; б/ш г/д ГОСТ8732; б/ш х/д ГОСТ8734;                              ТУ14-3р-55 ; по ст 20, 092Г2, 13ХФА, 12Х1МФ, ст35, 45 и др.</t>
  </si>
  <si>
    <t>Труба проф. 50*50*1,5 (6м) ГОСТ</t>
  </si>
  <si>
    <t xml:space="preserve">Труба проф. 40*20*1,2(6м) х/к </t>
  </si>
  <si>
    <t>Труба проф.15*15*1,5 (6м) ГОСТ</t>
  </si>
  <si>
    <t>Труба проф.15*15*1,0 (6м) (от 0,5тн)  х/к</t>
  </si>
  <si>
    <t>арматура А-1 д.28,32,36,40мм дл.11,7м</t>
  </si>
  <si>
    <t>арматура А-1 д.14/16/18/20/22,25мм дл.11,7м</t>
  </si>
  <si>
    <t xml:space="preserve">Уголок 50*5 дл 6 м   ОЦИНКОВАННЫЙ       </t>
  </si>
  <si>
    <t>Уголок 110*7/8 дл.12м (заказ ст3 /09Г2С)</t>
  </si>
  <si>
    <t>Квадрат 8 дл.6м</t>
  </si>
  <si>
    <r>
      <rPr>
        <sz val="9"/>
        <color theme="1"/>
        <rFont val="Franklin Gothic Book"/>
        <family val="2"/>
        <charset val="204"/>
      </rPr>
      <t>Труба проф.15*15*1,2 (6м)</t>
    </r>
    <r>
      <rPr>
        <b/>
        <sz val="9"/>
        <color theme="1"/>
        <rFont val="Franklin Gothic Book"/>
        <family val="2"/>
        <charset val="204"/>
      </rPr>
      <t xml:space="preserve"> (от 0,5тн) х/к</t>
    </r>
  </si>
  <si>
    <t>Швеллер 5У дл.12м</t>
  </si>
  <si>
    <t xml:space="preserve"> Цена 1шт от 0,5тн до 5тн</t>
  </si>
  <si>
    <t>Цена 1шт. от 0,5тн до 5тн</t>
  </si>
  <si>
    <t>по запросу</t>
  </si>
  <si>
    <t>Труба ВГП 25*2,8 дл.6,0м</t>
  </si>
  <si>
    <t>Лист ПВЛ 208,306,308,408,410,508,510,606,608,610                                  105990р/тн</t>
  </si>
  <si>
    <t>Труба э/св ОЦИНК 219*5/6/8, 273*6/8 дл.11,8/12, 325*6</t>
  </si>
  <si>
    <t>Швеллер 22П дл.12м</t>
  </si>
  <si>
    <t>Лист оц.1,0;1,2 ;1,5; 2,0;3,0</t>
  </si>
  <si>
    <t>Лист оц.0,8*1,25*2,5</t>
  </si>
  <si>
    <t xml:space="preserve"> Поставляем БАЛКИ ДЛИНОЙ 15 МЕТРОВ с комплексной обработкой: порезкой по размерам заказчика ,сверлением и фрезерованием отверстий и пазов, разметкой мест сборки сопряженных деталей, маркировкой(латиница)</t>
  </si>
  <si>
    <t>Уголок 40*4 дл.6м</t>
  </si>
  <si>
    <t>БАЛКИ длиной 15 метров , по размерам заказчика по ст3 и  09Г2С,С355, С345 с комплексной обработкой: порезкой по размерам заказчика , сверлением и фрезерованием отверстий и пазов, разметкой мест сборки сопряженных деталей, маркировкой(латиница)</t>
  </si>
  <si>
    <t xml:space="preserve">Поставка заготовок круга (ст 35, 45, 20Х,40Х,18ХГТ, 09Г2С, 65Г, У8А, 30ХГСА легированные , н/ж, быстрорез, прецизионные)  диам 50-180мм длина от 500-1500мм(шаг кратно100мм),  диаметр более 185 длина 500-1000мм (шаг кратно 100мм)                                                                                                 </t>
  </si>
  <si>
    <t xml:space="preserve">Уголок 50*4 дл 6 м   ОЦИНКОВАННЫЙ       </t>
  </si>
  <si>
    <t>Полоса 25*4; 30*4; 40*4/5; 40*6 дл 6м/бухта ОЦИНКОВ</t>
  </si>
  <si>
    <t>Полоса 80*5, 100*4 дл.6м  ОЦИНКОВАННАЯ</t>
  </si>
  <si>
    <t>Полоса 60*4, 60*5, 70*5, 70*6 6м  ОЦИНКОВАННАЯ</t>
  </si>
  <si>
    <t>Полоса 50*4, 50*5,50*6 дл 6м/бухта ОЦИНКОВАННАЯ</t>
  </si>
  <si>
    <t xml:space="preserve">Полоса г/к 60-200 сталь 3 </t>
  </si>
  <si>
    <t>Проволока</t>
  </si>
  <si>
    <t>Уголок 40*4 дл.6м ОЦИНКОВАННЫЙ</t>
  </si>
  <si>
    <t>Уголок 63*4 дл.6м ОЦИНКОВАННЫЙ</t>
  </si>
  <si>
    <t>Уголок 63*5 дл.6м ОЦИНКОВАННЫЙ</t>
  </si>
  <si>
    <t>Уголок 75*5 дл.6м ОЦИНКОВАННЫЙ</t>
  </si>
  <si>
    <t xml:space="preserve">Проволока 1,2-6,0 мм оцинк </t>
  </si>
  <si>
    <t>Проволока 1,2-6,0 мм оцинк оттожженая</t>
  </si>
  <si>
    <r>
      <t>Проволока</t>
    </r>
    <r>
      <rPr>
        <b/>
        <sz val="9"/>
        <color rgb="FF000000"/>
        <rFont val="Franklin Gothic Book"/>
        <family val="2"/>
        <charset val="204"/>
      </rPr>
      <t xml:space="preserve"> 1,2мм-6,0мм</t>
    </r>
    <r>
      <rPr>
        <sz val="9"/>
        <color rgb="FF000000"/>
        <rFont val="Franklin Gothic Book"/>
        <family val="2"/>
        <charset val="204"/>
      </rPr>
      <t xml:space="preserve"> (бухта)термообр.</t>
    </r>
  </si>
  <si>
    <t xml:space="preserve">ВНИМАНИЕ !!! ПОСТАВЛЯЕМ КРУГ ОЦИНКОВАННЫЙ ГОСТ 9.30789   от 6мм до  25 мм  </t>
  </si>
  <si>
    <t>Возможна поставка Листа г/к ст 09ГС + 5000р/тн к цене листа по ст3</t>
  </si>
  <si>
    <t>Труба э/св 219*4,5 дл.12м</t>
  </si>
  <si>
    <t xml:space="preserve">Полоса 20*4 дл.6м </t>
  </si>
  <si>
    <t>Труба проф.100*100*3 (12м)</t>
  </si>
  <si>
    <t>Труба проф.100*100*4(12м)</t>
  </si>
  <si>
    <t>Труба проф.100*100*5 (12м)</t>
  </si>
  <si>
    <t xml:space="preserve">Труба проф.100*100*6 (12м) </t>
  </si>
  <si>
    <t>Труба проф.120*120*4(12м)</t>
  </si>
  <si>
    <t>Труба проф.120*120*5(12м)</t>
  </si>
  <si>
    <r>
      <rPr>
        <sz val="9"/>
        <color theme="1"/>
        <rFont val="Franklin Gothic Book"/>
        <family val="2"/>
        <charset val="204"/>
      </rPr>
      <t xml:space="preserve">Труба проф. 40*20*2,0(6м) </t>
    </r>
    <r>
      <rPr>
        <b/>
        <sz val="9"/>
        <color theme="1"/>
        <rFont val="Franklin Gothic Book"/>
        <family val="2"/>
        <charset val="204"/>
      </rPr>
      <t xml:space="preserve"> </t>
    </r>
  </si>
  <si>
    <t xml:space="preserve">Труба проф. 40*25*2,0(6м) </t>
  </si>
  <si>
    <t xml:space="preserve">Труба проф. 40*40*2 (6м) </t>
  </si>
  <si>
    <t>Труба проф. 40*40*3 (6м)</t>
  </si>
  <si>
    <t xml:space="preserve">Труба проф. 50*25*1,5 (6м) </t>
  </si>
  <si>
    <t xml:space="preserve">Труба проф. 40*40*4 (6м) </t>
  </si>
  <si>
    <t>Труба проф.40*40*1,5 (6м)</t>
  </si>
  <si>
    <t>Труба проф. 40*25*1,5 (6м)</t>
  </si>
  <si>
    <t xml:space="preserve">Труба проф. 40*20*3,0 (6м)  </t>
  </si>
  <si>
    <t xml:space="preserve">Труба проф. 50*50*2 (6м)      </t>
  </si>
  <si>
    <t xml:space="preserve">Труба проф. 50*50*3 (6м)    </t>
  </si>
  <si>
    <t xml:space="preserve">Труба проф. 50*50*4 (6м)   </t>
  </si>
  <si>
    <t>Труба проф. 50*50*5 (12м)</t>
  </si>
  <si>
    <t xml:space="preserve">Труба проф. 60*30*1,5  (6м)  </t>
  </si>
  <si>
    <r>
      <rPr>
        <sz val="9"/>
        <color theme="1"/>
        <rFont val="Franklin Gothic Book"/>
        <family val="2"/>
        <charset val="204"/>
      </rPr>
      <t>Труба проф. 60*30*2  (6м)</t>
    </r>
    <r>
      <rPr>
        <b/>
        <sz val="9"/>
        <color theme="1"/>
        <rFont val="Franklin Gothic Book"/>
        <family val="2"/>
        <charset val="204"/>
      </rPr>
      <t xml:space="preserve">   </t>
    </r>
  </si>
  <si>
    <t xml:space="preserve">Труба проф. 60*30*3  (6м)  </t>
  </si>
  <si>
    <t xml:space="preserve">Труба проф. 60*40*1,5 (6м)  </t>
  </si>
  <si>
    <t xml:space="preserve">Труба проф. 60*40*2 (6м)   </t>
  </si>
  <si>
    <r>
      <rPr>
        <sz val="9"/>
        <color theme="1"/>
        <rFont val="Franklin Gothic Book"/>
        <family val="2"/>
        <charset val="204"/>
      </rPr>
      <t xml:space="preserve">Труба проф. 60*40*3 (6м) </t>
    </r>
    <r>
      <rPr>
        <b/>
        <sz val="9"/>
        <color theme="1"/>
        <rFont val="Franklin Gothic Book"/>
        <family val="2"/>
        <charset val="204"/>
      </rPr>
      <t xml:space="preserve"> </t>
    </r>
  </si>
  <si>
    <t xml:space="preserve">Труба проф 60*60*1,5(6м)  </t>
  </si>
  <si>
    <r>
      <t xml:space="preserve">Труба проф 60*60*2 (6м) </t>
    </r>
    <r>
      <rPr>
        <b/>
        <sz val="9"/>
        <color theme="1"/>
        <rFont val="Franklin Gothic Book"/>
        <family val="2"/>
        <charset val="204"/>
      </rPr>
      <t xml:space="preserve">   </t>
    </r>
  </si>
  <si>
    <t xml:space="preserve">Труба проф.80*40*4 (6м)    </t>
  </si>
  <si>
    <t xml:space="preserve">Труба проф.80*60*3 (12м)  </t>
  </si>
  <si>
    <r>
      <rPr>
        <sz val="9"/>
        <color theme="1"/>
        <rFont val="Franklin Gothic Book"/>
        <family val="2"/>
        <charset val="204"/>
      </rPr>
      <t xml:space="preserve">Труба проф.80*80*2 (12м) </t>
    </r>
    <r>
      <rPr>
        <b/>
        <sz val="9"/>
        <color theme="1"/>
        <rFont val="Franklin Gothic Book"/>
        <family val="2"/>
        <charset val="204"/>
      </rPr>
      <t xml:space="preserve">   </t>
    </r>
  </si>
  <si>
    <t xml:space="preserve">Труба проф.80*80*3 (12м) </t>
  </si>
  <si>
    <t xml:space="preserve">Труба проф.80*80*4 (12м)  </t>
  </si>
  <si>
    <t xml:space="preserve">Труба проф.80*80*5 (12м) </t>
  </si>
  <si>
    <t xml:space="preserve">Труба проф.80*80*6 (12м)  </t>
  </si>
  <si>
    <t>труба проф.ТУ 100*50*2(6м)</t>
  </si>
  <si>
    <t>труба проф.ТУ 100*50*3 (12м)</t>
  </si>
  <si>
    <t>труба проф.ТУ 100*50*4 (12м)</t>
  </si>
  <si>
    <t>труба проф.100*60*3 (12м)</t>
  </si>
  <si>
    <t xml:space="preserve">Труба проф.100*100*2,5 (12м) </t>
  </si>
  <si>
    <t xml:space="preserve">Труба проф.140*140*4,5,6 (12м) </t>
  </si>
  <si>
    <t xml:space="preserve">Труба проф.150*150*5,6(12м)  </t>
  </si>
  <si>
    <t xml:space="preserve">Труба проф.20*20*2 (6м) </t>
  </si>
  <si>
    <t>Труба проф. 25*25*2 (6м)</t>
  </si>
  <si>
    <r>
      <t>Труба проф. 30*30*2,0(6м)</t>
    </r>
    <r>
      <rPr>
        <b/>
        <sz val="9"/>
        <color theme="1"/>
        <rFont val="Franklin Gothic Book"/>
        <family val="2"/>
        <charset val="204"/>
      </rPr>
      <t xml:space="preserve"> </t>
    </r>
  </si>
  <si>
    <t>Труба проф. 25*25*1,5 (6м)</t>
  </si>
  <si>
    <t>Труба проф. 30*30*3,0(6м)</t>
  </si>
  <si>
    <t>Труба проф. 40*20*1,5(6м) х/к</t>
  </si>
  <si>
    <t xml:space="preserve">Труба проф 80*40*2 (6м)      </t>
  </si>
  <si>
    <t xml:space="preserve">Труба проф 80*40*3 (6м)        </t>
  </si>
  <si>
    <t>Цена от 3 тн</t>
  </si>
  <si>
    <t>Цена от 0,5тн до 3 тн</t>
  </si>
  <si>
    <t>Цена р/тн от 3тн</t>
  </si>
  <si>
    <t xml:space="preserve">Труба проф 60*60*3 (6м)            </t>
  </si>
  <si>
    <t>Труба проф 60*60*4 (6м)  ГОСТ</t>
  </si>
  <si>
    <t>Труба проф 60*60*5(12м)  ГОСТ</t>
  </si>
  <si>
    <t>ООО «Металлика Проект» Телефон для связи по поставкам металлопроката:(4852) 40-23-42,+7906-636-40-91 Наталья ,  +7903-825-09-66 Эльвира                                            эл.почта:  metallika.proyekt@bk.ru  ; САЙТ https://mp-76.ru</t>
  </si>
  <si>
    <t xml:space="preserve">Полоса 12*4 дл.6м </t>
  </si>
  <si>
    <t>Балка 20 дл.12м ГОСТ58239-106</t>
  </si>
  <si>
    <t xml:space="preserve">Балка 12/14 дл12м  </t>
  </si>
  <si>
    <t>Труба э/св 530*6 -14 дл.11-12м</t>
  </si>
  <si>
    <t>Труба э/св 630*7-12 дл.11-12м</t>
  </si>
  <si>
    <t>Труба э/св 720*8-24 дл.11-12м</t>
  </si>
  <si>
    <t>Труба ВГП ОЦИНК 40*3,0 дл.7,8м</t>
  </si>
  <si>
    <t>Труба э/св ОЦИНК 76*3,5 дл.12м</t>
  </si>
  <si>
    <t>Труба э/св ОЦИНК 89*3,5 дл.7,8м</t>
  </si>
  <si>
    <t xml:space="preserve">Труба э/св ОЦИНК 108*3,0/3,5/4,0 </t>
  </si>
  <si>
    <t>Труба э/св ОЦИНК 133*4,5 дл.7,8м</t>
  </si>
  <si>
    <t xml:space="preserve">Швеллер 20У/П дл.12м </t>
  </si>
  <si>
    <t>6/8/10/12 *100*100</t>
  </si>
  <si>
    <t>6/8/10/12*150*150</t>
  </si>
  <si>
    <t>5*200*200</t>
  </si>
  <si>
    <t>4/6/8/10/12*200*200</t>
  </si>
  <si>
    <t xml:space="preserve">Сетка рабица </t>
  </si>
  <si>
    <t>от 139990</t>
  </si>
  <si>
    <t>от 129990</t>
  </si>
  <si>
    <t xml:space="preserve">Труба проф. 50*25*2 (6м) </t>
  </si>
  <si>
    <t>Уголок 90*7 дл.12м</t>
  </si>
  <si>
    <t>Швеллер гнутый 120х50х3</t>
  </si>
  <si>
    <t>Балка 10; 12</t>
  </si>
  <si>
    <t>Балка 16Б2  дл.12м ГОСТ57837-2017(АСЧМ 20-93)</t>
  </si>
  <si>
    <t>Балка  20Б1/Б2, 20К1/К2, 20 Ш1  дл.12м ГОСТ57837-2017(АСЧМ 20-93)</t>
  </si>
  <si>
    <t xml:space="preserve">Балка 24М ,30М, 36М, 45М ГОСТ 19425 </t>
  </si>
  <si>
    <t>Балка  25Ш1/Ш2/Ш3/Ш4 ГОСТ57837-2017(АСЧМ 20-93) дл.12м</t>
  </si>
  <si>
    <t>99 (ТУ)</t>
  </si>
  <si>
    <t>270 (ТУ)</t>
  </si>
  <si>
    <t>150 (ТУ)</t>
  </si>
  <si>
    <t>190 (ГОСТ)</t>
  </si>
  <si>
    <t>300 (ГОСТ)</t>
  </si>
  <si>
    <t>140(ТУ)</t>
  </si>
  <si>
    <t>95 (ТУ)</t>
  </si>
  <si>
    <t>220 (ТУ)</t>
  </si>
  <si>
    <t>140 (ТУ)</t>
  </si>
  <si>
    <t>200 (ГОСТ)</t>
  </si>
  <si>
    <t>140 (ГОСТ)</t>
  </si>
  <si>
    <t>260 (ГОСТ)</t>
  </si>
  <si>
    <t>180 (ГОСТ)</t>
  </si>
  <si>
    <t>т.вес1м2</t>
  </si>
  <si>
    <t>теор.вес 1 шт.</t>
  </si>
  <si>
    <t xml:space="preserve">          Труба профильная (теор.вес)</t>
  </si>
  <si>
    <t>Теор.вес 1 шт.</t>
  </si>
  <si>
    <t>Балка 18Б1  дл.12м ГОСТ57837-2017(АСЧМ 20-93)</t>
  </si>
  <si>
    <t>от 90 990</t>
  </si>
  <si>
    <t>от 3990 р/рейс</t>
  </si>
  <si>
    <t>от 2000р/час</t>
  </si>
  <si>
    <t>от 8990 р/рейс</t>
  </si>
  <si>
    <t>Трактор Беларус (по городу) с НДС (миним. 3 часа)</t>
  </si>
  <si>
    <t>Длинномер 12м 20 тн(по городу) с НДС (простой свыше 2ч 2000р/час)</t>
  </si>
  <si>
    <t>Манипулятор 6м 5,0тн(по городу) с НДС(простой свыше 2ч 1700р/час)</t>
  </si>
  <si>
    <t>Труба проф.120*120*3 , стенка 6,8  (12м)</t>
  </si>
  <si>
    <r>
      <rPr>
        <b/>
        <sz val="20"/>
        <color theme="1"/>
        <rFont val="Franklin Gothic Book"/>
        <family val="2"/>
        <charset val="204"/>
      </rPr>
      <t>ООО «Металлика Проект» г.Ярославль 05.04.2024</t>
    </r>
    <r>
      <rPr>
        <sz val="14"/>
        <color theme="1"/>
        <rFont val="Franklin Gothic Book"/>
        <family val="2"/>
        <charset val="204"/>
      </rPr>
      <t xml:space="preserve">
</t>
    </r>
    <r>
      <rPr>
        <sz val="10"/>
        <color theme="1"/>
        <rFont val="Franklin Gothic Book"/>
        <family val="2"/>
        <charset val="204"/>
      </rPr>
      <t>Телефон для связи по поставкам</t>
    </r>
    <r>
      <rPr>
        <sz val="14"/>
        <color theme="1"/>
        <rFont val="Franklin Gothic Book"/>
        <family val="2"/>
        <charset val="204"/>
      </rPr>
      <t xml:space="preserve"> металлопроката:</t>
    </r>
    <r>
      <rPr>
        <b/>
        <sz val="14"/>
        <color theme="1"/>
        <rFont val="Franklin Gothic Book"/>
        <family val="2"/>
        <charset val="204"/>
      </rPr>
      <t>(4852) 40-23-42</t>
    </r>
    <r>
      <rPr>
        <sz val="14"/>
        <color theme="1"/>
        <rFont val="Franklin Gothic Book"/>
        <family val="2"/>
        <charset val="204"/>
      </rPr>
      <t>,</t>
    </r>
    <r>
      <rPr>
        <b/>
        <sz val="14"/>
        <color theme="1"/>
        <rFont val="Franklin Gothic Book"/>
        <family val="2"/>
        <charset val="204"/>
      </rPr>
      <t>+7906-636-40-91 Наталья</t>
    </r>
    <r>
      <rPr>
        <sz val="14"/>
        <color theme="1"/>
        <rFont val="Franklin Gothic Book"/>
        <family val="2"/>
        <charset val="204"/>
      </rPr>
      <t xml:space="preserve"> ,</t>
    </r>
    <r>
      <rPr>
        <b/>
        <sz val="14"/>
        <color theme="1"/>
        <rFont val="Franklin Gothic Book"/>
        <family val="2"/>
        <charset val="204"/>
      </rPr>
      <t xml:space="preserve">+7903-825-09-66 Эльвира                    </t>
    </r>
    <r>
      <rPr>
        <b/>
        <sz val="20"/>
        <color rgb="FFC00000"/>
        <rFont val="Franklin Gothic Book"/>
        <family val="2"/>
        <charset val="204"/>
      </rPr>
      <t xml:space="preserve">эл.почта: </t>
    </r>
    <r>
      <rPr>
        <b/>
        <sz val="20"/>
        <color theme="1"/>
        <rFont val="Franklin Gothic Book"/>
        <family val="2"/>
        <charset val="204"/>
      </rPr>
      <t xml:space="preserve"> </t>
    </r>
    <r>
      <rPr>
        <b/>
        <sz val="22"/>
        <color rgb="FFC00000"/>
        <rFont val="Franklin Gothic Book"/>
        <family val="2"/>
        <charset val="204"/>
      </rPr>
      <t>metallika.proyekt@bk.ru</t>
    </r>
    <r>
      <rPr>
        <b/>
        <sz val="22"/>
        <color theme="1"/>
        <rFont val="Franklin Gothic Book"/>
        <family val="2"/>
        <charset val="204"/>
      </rPr>
      <t xml:space="preserve"> </t>
    </r>
    <r>
      <rPr>
        <b/>
        <sz val="14"/>
        <color theme="1"/>
        <rFont val="Franklin Gothic Book"/>
        <family val="2"/>
        <charset val="204"/>
      </rPr>
      <t xml:space="preserve"> </t>
    </r>
    <r>
      <rPr>
        <b/>
        <sz val="14"/>
        <color rgb="FFC00000"/>
        <rFont val="Franklin Gothic Book"/>
        <family val="2"/>
        <charset val="204"/>
      </rPr>
      <t>;</t>
    </r>
    <r>
      <rPr>
        <b/>
        <sz val="14"/>
        <color theme="1"/>
        <rFont val="Franklin Gothic Book"/>
        <family val="2"/>
        <charset val="204"/>
      </rPr>
      <t xml:space="preserve"> </t>
    </r>
    <r>
      <rPr>
        <b/>
        <sz val="14"/>
        <color rgb="FFC00000"/>
        <rFont val="Franklin Gothic Book"/>
        <family val="2"/>
        <charset val="204"/>
      </rPr>
      <t xml:space="preserve">САЙТ </t>
    </r>
    <r>
      <rPr>
        <b/>
        <sz val="24"/>
        <color rgb="FFC00000"/>
        <rFont val="Franklin Gothic Book"/>
        <family val="2"/>
        <charset val="204"/>
      </rPr>
      <t>https://mp-76.ru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</si>
</sst>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4"/>
      <color theme="1"/>
      <name val="Franklin Gothic Book"/>
      <family val="2"/>
      <charset val="204"/>
    </font>
    <font>
      <b/>
      <sz val="14"/>
      <color theme="1"/>
      <name val="Franklin Gothic Book"/>
      <family val="2"/>
      <charset val="204"/>
    </font>
    <font>
      <b/>
      <sz val="20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b/>
      <sz val="8"/>
      <color theme="1"/>
      <name val="Franklin Gothic Book"/>
      <family val="2"/>
      <charset val="204"/>
    </font>
    <font>
      <sz val="8"/>
      <color theme="1"/>
      <name val="Franklin Gothic Book"/>
      <family val="2"/>
      <charset val="204"/>
    </font>
    <font>
      <b/>
      <sz val="8"/>
      <color rgb="FF000000"/>
      <name val="Franklin Gothic Book"/>
      <family val="2"/>
      <charset val="204"/>
    </font>
    <font>
      <sz val="8"/>
      <color rgb="FF000000"/>
      <name val="Franklin Gothic Book"/>
      <family val="2"/>
      <charset val="204"/>
    </font>
    <font>
      <b/>
      <sz val="9"/>
      <color rgb="FFFF0000"/>
      <name val="Franklin Gothic Book"/>
      <family val="2"/>
      <charset val="204"/>
    </font>
    <font>
      <sz val="9"/>
      <color rgb="FF000000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b/>
      <sz val="22"/>
      <color theme="1"/>
      <name val="Franklin Gothic Book"/>
      <family val="2"/>
      <charset val="204"/>
    </font>
    <font>
      <b/>
      <sz val="6"/>
      <color rgb="FF000000"/>
      <name val="Franklin Gothic Book"/>
      <family val="2"/>
      <charset val="204"/>
    </font>
    <font>
      <sz val="6"/>
      <color rgb="FF000000"/>
      <name val="Franklin Gothic Book"/>
      <family val="2"/>
      <charset val="204"/>
    </font>
    <font>
      <sz val="6"/>
      <color theme="1"/>
      <name val="Franklin Gothic Book"/>
      <family val="2"/>
      <charset val="204"/>
    </font>
    <font>
      <b/>
      <sz val="6"/>
      <color theme="1"/>
      <name val="Franklin Gothic Book"/>
      <family val="2"/>
      <charset val="204"/>
    </font>
    <font>
      <b/>
      <sz val="7"/>
      <color rgb="FF000000"/>
      <name val="Franklin Gothic Book"/>
      <family val="2"/>
      <charset val="204"/>
    </font>
    <font>
      <sz val="9"/>
      <color theme="1"/>
      <name val="Franklin Gothic Book"/>
      <family val="2"/>
      <charset val="204"/>
    </font>
    <font>
      <b/>
      <sz val="9"/>
      <color theme="4" tint="-0.499984740745262"/>
      <name val="Franklin Gothic Book"/>
      <family val="2"/>
      <charset val="204"/>
    </font>
    <font>
      <b/>
      <sz val="10"/>
      <color rgb="FFC00000"/>
      <name val="Franklin Gothic Book"/>
      <family val="2"/>
      <charset val="204"/>
    </font>
    <font>
      <sz val="9"/>
      <name val="Franklin Gothic Book"/>
      <family val="2"/>
      <charset val="204"/>
    </font>
    <font>
      <b/>
      <sz val="14"/>
      <color rgb="FFC00000"/>
      <name val="Franklin Gothic Book"/>
      <family val="2"/>
      <charset val="204"/>
    </font>
    <font>
      <b/>
      <sz val="24"/>
      <color rgb="FFC00000"/>
      <name val="Franklin Gothic Book"/>
      <family val="2"/>
      <charset val="204"/>
    </font>
    <font>
      <b/>
      <sz val="22"/>
      <color rgb="FFC00000"/>
      <name val="Franklin Gothic Book"/>
      <family val="2"/>
      <charset val="204"/>
    </font>
    <font>
      <b/>
      <sz val="20"/>
      <color rgb="FFC00000"/>
      <name val="Franklin Gothic Book"/>
      <family val="2"/>
      <charset val="204"/>
    </font>
    <font>
      <b/>
      <sz val="8"/>
      <color rgb="FFC00000"/>
      <name val="Franklin Gothic Book"/>
      <family val="2"/>
      <charset val="204"/>
    </font>
    <font>
      <b/>
      <sz val="9"/>
      <color theme="1"/>
      <name val="Franklin Gothic Book"/>
      <family val="2"/>
      <charset val="204"/>
    </font>
    <font>
      <b/>
      <sz val="7"/>
      <color rgb="FFC00000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sz val="7"/>
      <color theme="1"/>
      <name val="Franklin Gothic Book"/>
      <family val="2"/>
      <charset val="204"/>
    </font>
    <font>
      <b/>
      <sz val="7"/>
      <color theme="1"/>
      <name val="Franklin Gothic Book"/>
      <family val="2"/>
      <charset val="204"/>
    </font>
    <font>
      <b/>
      <sz val="9"/>
      <color rgb="FFC00000"/>
      <name val="Franklin Gothic Book"/>
      <family val="2"/>
      <charset val="204"/>
    </font>
    <font>
      <sz val="12"/>
      <color theme="1"/>
      <name val="Franklin Gothic Boo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" fontId="13" fillId="3" borderId="2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3" borderId="15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horizontal="center" vertical="center" wrapText="1"/>
    </xf>
    <xf numFmtId="3" fontId="21" fillId="3" borderId="11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21" fillId="3" borderId="15" xfId="0" applyFont="1" applyFill="1" applyBorder="1" applyAlignment="1">
      <alignment vertical="center" wrapText="1"/>
    </xf>
    <xf numFmtId="1" fontId="21" fillId="3" borderId="1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3" fillId="3" borderId="17" xfId="0" applyFont="1" applyFill="1" applyBorder="1" applyAlignment="1">
      <alignment vertical="center" wrapText="1"/>
    </xf>
    <xf numFmtId="1" fontId="13" fillId="3" borderId="18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vertical="center" wrapText="1"/>
    </xf>
    <xf numFmtId="1" fontId="21" fillId="3" borderId="16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horizontal="center" vertical="center" wrapText="1"/>
    </xf>
    <xf numFmtId="1" fontId="13" fillId="3" borderId="31" xfId="0" applyNumberFormat="1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vertical="center" wrapText="1"/>
    </xf>
    <xf numFmtId="3" fontId="13" fillId="3" borderId="3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1" fontId="24" fillId="3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justify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vertical="center" wrapText="1"/>
    </xf>
    <xf numFmtId="1" fontId="21" fillId="3" borderId="3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vertical="center" wrapText="1"/>
    </xf>
    <xf numFmtId="0" fontId="5" fillId="3" borderId="0" xfId="0" applyFont="1" applyFill="1"/>
    <xf numFmtId="0" fontId="30" fillId="3" borderId="25" xfId="0" applyFont="1" applyFill="1" applyBorder="1" applyAlignment="1">
      <alignment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1" fontId="13" fillId="3" borderId="43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vertical="center" wrapText="1"/>
    </xf>
    <xf numFmtId="0" fontId="8" fillId="4" borderId="57" xfId="0" applyFont="1" applyFill="1" applyBorder="1" applyAlignment="1">
      <alignment horizontal="justify" vertical="center" wrapText="1"/>
    </xf>
    <xf numFmtId="0" fontId="18" fillId="4" borderId="57" xfId="0" applyFont="1" applyFill="1" applyBorder="1" applyAlignment="1">
      <alignment vertical="center" wrapText="1"/>
    </xf>
    <xf numFmtId="0" fontId="10" fillId="4" borderId="56" xfId="0" applyFont="1" applyFill="1" applyBorder="1" applyAlignment="1">
      <alignment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vertical="center" wrapText="1"/>
    </xf>
    <xf numFmtId="0" fontId="9" fillId="4" borderId="56" xfId="0" applyFont="1" applyFill="1" applyBorder="1" applyAlignment="1">
      <alignment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vertical="center" wrapText="1"/>
    </xf>
    <xf numFmtId="0" fontId="10" fillId="4" borderId="64" xfId="0" applyFont="1" applyFill="1" applyBorder="1" applyAlignment="1">
      <alignment vertical="center" wrapText="1"/>
    </xf>
    <xf numFmtId="0" fontId="10" fillId="4" borderId="63" xfId="0" applyFont="1" applyFill="1" applyBorder="1" applyAlignment="1">
      <alignment vertical="center" wrapText="1"/>
    </xf>
    <xf numFmtId="0" fontId="16" fillId="4" borderId="63" xfId="0" applyFont="1" applyFill="1" applyBorder="1" applyAlignment="1">
      <alignment vertical="center" wrapText="1"/>
    </xf>
    <xf numFmtId="0" fontId="10" fillId="4" borderId="62" xfId="0" applyFont="1" applyFill="1" applyBorder="1" applyAlignment="1">
      <alignment horizontal="justify" vertical="center" wrapText="1"/>
    </xf>
    <xf numFmtId="0" fontId="10" fillId="4" borderId="57" xfId="0" applyFont="1" applyFill="1" applyBorder="1" applyAlignment="1">
      <alignment vertical="center" wrapText="1"/>
    </xf>
    <xf numFmtId="0" fontId="16" fillId="4" borderId="57" xfId="0" applyFont="1" applyFill="1" applyBorder="1" applyAlignment="1">
      <alignment vertical="center" wrapText="1"/>
    </xf>
    <xf numFmtId="0" fontId="10" fillId="4" borderId="58" xfId="0" applyFont="1" applyFill="1" applyBorder="1" applyAlignment="1">
      <alignment vertical="center" wrapText="1"/>
    </xf>
    <xf numFmtId="0" fontId="14" fillId="4" borderId="56" xfId="0" applyFont="1" applyFill="1" applyBorder="1" applyAlignment="1">
      <alignment horizontal="justify" vertical="center" wrapText="1"/>
    </xf>
    <xf numFmtId="0" fontId="14" fillId="4" borderId="56" xfId="0" applyFont="1" applyFill="1" applyBorder="1" applyAlignment="1">
      <alignment vertical="center" wrapText="1"/>
    </xf>
    <xf numFmtId="0" fontId="14" fillId="4" borderId="57" xfId="0" applyFont="1" applyFill="1" applyBorder="1" applyAlignment="1">
      <alignment horizontal="justify" vertical="center" wrapText="1"/>
    </xf>
    <xf numFmtId="0" fontId="10" fillId="4" borderId="68" xfId="0" applyFont="1" applyFill="1" applyBorder="1" applyAlignment="1">
      <alignment horizontal="justify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vertical="center" wrapText="1"/>
    </xf>
    <xf numFmtId="0" fontId="7" fillId="4" borderId="45" xfId="0" applyFont="1" applyFill="1" applyBorder="1" applyAlignment="1">
      <alignment vertical="center" wrapText="1"/>
    </xf>
    <xf numFmtId="0" fontId="10" fillId="4" borderId="46" xfId="0" applyFont="1" applyFill="1" applyBorder="1" applyAlignment="1">
      <alignment horizontal="justify" vertical="center" wrapText="1"/>
    </xf>
    <xf numFmtId="0" fontId="16" fillId="4" borderId="46" xfId="0" applyFont="1" applyFill="1" applyBorder="1" applyAlignment="1">
      <alignment vertical="center" wrapText="1"/>
    </xf>
    <xf numFmtId="0" fontId="16" fillId="4" borderId="46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1" fontId="21" fillId="3" borderId="13" xfId="0" applyNumberFormat="1" applyFont="1" applyFill="1" applyBorder="1" applyAlignment="1">
      <alignment horizontal="center" vertical="center" wrapText="1"/>
    </xf>
    <xf numFmtId="1" fontId="21" fillId="3" borderId="29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justify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justify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center" vertical="center" wrapText="1"/>
    </xf>
    <xf numFmtId="3" fontId="21" fillId="3" borderId="18" xfId="0" applyNumberFormat="1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33" fillId="4" borderId="57" xfId="0" applyFont="1" applyFill="1" applyBorder="1" applyAlignment="1">
      <alignment vertical="center" wrapText="1"/>
    </xf>
    <xf numFmtId="0" fontId="34" fillId="4" borderId="58" xfId="0" applyFont="1" applyFill="1" applyBorder="1" applyAlignment="1">
      <alignment horizontal="justify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vertical="center" wrapText="1"/>
    </xf>
    <xf numFmtId="0" fontId="21" fillId="3" borderId="25" xfId="0" applyFont="1" applyFill="1" applyBorder="1"/>
    <xf numFmtId="0" fontId="19" fillId="4" borderId="58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1" fontId="21" fillId="3" borderId="14" xfId="0" applyNumberFormat="1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21" fillId="3" borderId="23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20" fillId="4" borderId="46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0" fillId="4" borderId="65" xfId="0" applyFont="1" applyFill="1" applyBorder="1" applyAlignment="1">
      <alignment vertical="center" wrapText="1"/>
    </xf>
    <xf numFmtId="0" fontId="1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1" fillId="4" borderId="7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vertical="center" wrapText="1"/>
    </xf>
    <xf numFmtId="1" fontId="13" fillId="3" borderId="19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" fontId="21" fillId="3" borderId="32" xfId="0" applyNumberFormat="1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1" fontId="13" fillId="3" borderId="32" xfId="0" applyNumberFormat="1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0" fontId="36" fillId="5" borderId="71" xfId="0" applyFont="1" applyFill="1" applyBorder="1" applyAlignment="1">
      <alignment horizontal="center" wrapText="1"/>
    </xf>
    <xf numFmtId="0" fontId="36" fillId="5" borderId="67" xfId="0" applyFont="1" applyFill="1" applyBorder="1" applyAlignment="1">
      <alignment horizontal="center" wrapText="1"/>
    </xf>
    <xf numFmtId="0" fontId="36" fillId="5" borderId="72" xfId="0" applyFont="1" applyFill="1" applyBorder="1" applyAlignment="1">
      <alignment horizontal="center" wrapText="1"/>
    </xf>
    <xf numFmtId="0" fontId="36" fillId="5" borderId="37" xfId="0" applyFont="1" applyFill="1" applyBorder="1" applyAlignment="1">
      <alignment horizontal="center" wrapText="1"/>
    </xf>
    <xf numFmtId="0" fontId="36" fillId="5" borderId="0" xfId="0" applyFont="1" applyFill="1" applyBorder="1" applyAlignment="1">
      <alignment horizontal="center" wrapText="1"/>
    </xf>
    <xf numFmtId="0" fontId="36" fillId="5" borderId="38" xfId="0" applyFont="1" applyFill="1" applyBorder="1" applyAlignment="1">
      <alignment horizontal="center" wrapText="1"/>
    </xf>
    <xf numFmtId="0" fontId="36" fillId="5" borderId="9" xfId="0" applyFont="1" applyFill="1" applyBorder="1" applyAlignment="1">
      <alignment horizontal="center" wrapText="1"/>
    </xf>
    <xf numFmtId="0" fontId="36" fillId="5" borderId="39" xfId="0" applyFont="1" applyFill="1" applyBorder="1" applyAlignment="1">
      <alignment horizontal="center" wrapText="1"/>
    </xf>
    <xf numFmtId="0" fontId="36" fillId="5" borderId="8" xfId="0" applyFont="1" applyFill="1" applyBorder="1" applyAlignment="1">
      <alignment horizont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1" fillId="5" borderId="73" xfId="0" applyFont="1" applyFill="1" applyBorder="1" applyAlignment="1">
      <alignment horizontal="center" vertical="center" wrapText="1"/>
    </xf>
    <xf numFmtId="0" fontId="21" fillId="5" borderId="74" xfId="0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top" wrapText="1"/>
    </xf>
    <xf numFmtId="0" fontId="32" fillId="0" borderId="67" xfId="0" applyFont="1" applyBorder="1" applyAlignment="1">
      <alignment horizontal="center" vertical="top" wrapText="1"/>
    </xf>
    <xf numFmtId="0" fontId="32" fillId="0" borderId="72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3" borderId="1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vertical="center" wrapText="1"/>
    </xf>
    <xf numFmtId="0" fontId="10" fillId="4" borderId="63" xfId="0" applyFont="1" applyFill="1" applyBorder="1" applyAlignment="1">
      <alignment vertical="center" wrapText="1"/>
    </xf>
    <xf numFmtId="0" fontId="21" fillId="3" borderId="23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35" fillId="3" borderId="59" xfId="0" applyFont="1" applyFill="1" applyBorder="1" applyAlignment="1">
      <alignment horizontal="center" vertical="center" wrapText="1"/>
    </xf>
    <xf numFmtId="0" fontId="35" fillId="3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>
      <alignment horizontal="center" vertical="center" wrapText="1"/>
    </xf>
    <xf numFmtId="0" fontId="31" fillId="3" borderId="60" xfId="0" applyFont="1" applyFill="1" applyBorder="1" applyAlignment="1">
      <alignment horizontal="center" vertical="center" wrapText="1"/>
    </xf>
    <xf numFmtId="0" fontId="31" fillId="3" borderId="6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6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74" xfId="0" applyFont="1" applyFill="1" applyBorder="1" applyAlignment="1">
      <alignment horizontal="center" vertical="center" wrapText="1"/>
    </xf>
    <xf numFmtId="1" fontId="13" fillId="3" borderId="18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76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9" fillId="3" borderId="1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2" borderId="48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2" borderId="50" xfId="0" applyFont="1" applyFill="1" applyBorder="1" applyAlignment="1">
      <alignment horizontal="left" vertical="center" wrapText="1"/>
    </xf>
    <xf numFmtId="0" fontId="22" fillId="2" borderId="47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  <color rgb="FFF93D17"/>
      <color rgb="FFFB7E65"/>
      <color rgb="FFFF9933"/>
      <color rgb="FFF82E06"/>
      <color rgb="FF66FF33"/>
      <color rgb="FFFF33CC"/>
      <color rgb="FF000000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1447800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2FB370A-C1BE-4C69-8198-37275E40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88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164</xdr:row>
      <xdr:rowOff>361950</xdr:rowOff>
    </xdr:from>
    <xdr:to>
      <xdr:col>4</xdr:col>
      <xdr:colOff>790575</xdr:colOff>
      <xdr:row>167</xdr:row>
      <xdr:rowOff>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FFA7F95-5543-4BC2-AC73-DDEE9A48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80925"/>
          <a:ext cx="5172075" cy="962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1"/>
  <sheetViews>
    <sheetView tabSelected="1" topLeftCell="A127" workbookViewId="0">
      <selection activeCell="J152" sqref="J152"/>
    </sheetView>
  </sheetViews>
  <sheetFormatPr defaultRowHeight="15" x14ac:dyDescent="0.25"/>
  <cols>
    <col min="1" max="1" width="33.28515625" customWidth="1"/>
    <col min="2" max="2" width="9.28515625" bestFit="1" customWidth="1"/>
    <col min="3" max="3" width="11" customWidth="1"/>
    <col min="4" max="5" width="12.140625" customWidth="1"/>
    <col min="6" max="6" width="44" customWidth="1"/>
    <col min="7" max="7" width="8.5703125" style="1" customWidth="1"/>
    <col min="8" max="8" width="10.140625" customWidth="1"/>
    <col min="9" max="9" width="12" customWidth="1"/>
    <col min="10" max="10" width="11.5703125" customWidth="1"/>
    <col min="11" max="11" width="11.140625" customWidth="1"/>
  </cols>
  <sheetData>
    <row r="1" spans="1:10" ht="96.75" customHeight="1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</row>
    <row r="2" spans="1:10" s="2" customFormat="1" ht="95.25" customHeight="1" thickBot="1" x14ac:dyDescent="0.45">
      <c r="A2" s="275" t="s">
        <v>394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s="2" customFormat="1" ht="92.25" customHeight="1" thickBot="1" x14ac:dyDescent="0.5">
      <c r="A3" s="291" t="s">
        <v>263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s="2" customFormat="1" ht="23.25" customHeight="1" thickBot="1" x14ac:dyDescent="0.35">
      <c r="A4" s="21" t="s">
        <v>0</v>
      </c>
      <c r="B4" s="20" t="s">
        <v>1</v>
      </c>
      <c r="C4" s="66" t="s">
        <v>2</v>
      </c>
      <c r="D4" s="68" t="s">
        <v>239</v>
      </c>
      <c r="E4" s="68" t="s">
        <v>145</v>
      </c>
      <c r="F4" s="20" t="s">
        <v>3</v>
      </c>
      <c r="G4" s="20" t="s">
        <v>1</v>
      </c>
      <c r="H4" s="67" t="s">
        <v>238</v>
      </c>
      <c r="I4" s="66" t="s">
        <v>239</v>
      </c>
      <c r="J4" s="66" t="s">
        <v>145</v>
      </c>
    </row>
    <row r="5" spans="1:10" s="2" customFormat="1" ht="26.25" customHeight="1" thickBot="1" x14ac:dyDescent="0.35">
      <c r="A5" s="283" t="s">
        <v>206</v>
      </c>
      <c r="B5" s="284"/>
      <c r="C5" s="284"/>
      <c r="D5" s="284"/>
      <c r="E5" s="285"/>
      <c r="F5" s="283" t="s">
        <v>212</v>
      </c>
      <c r="G5" s="284"/>
      <c r="H5" s="284"/>
      <c r="I5" s="284"/>
      <c r="J5" s="285"/>
    </row>
    <row r="6" spans="1:10" s="3" customFormat="1" ht="23.25" customHeight="1" thickBot="1" x14ac:dyDescent="0.3">
      <c r="A6" s="83" t="s">
        <v>207</v>
      </c>
      <c r="B6" s="84" t="s">
        <v>4</v>
      </c>
      <c r="C6" s="85" t="s">
        <v>161</v>
      </c>
      <c r="D6" s="162" t="s">
        <v>335</v>
      </c>
      <c r="E6" s="163" t="s">
        <v>334</v>
      </c>
      <c r="F6" s="101" t="s">
        <v>383</v>
      </c>
      <c r="G6" s="87" t="s">
        <v>4</v>
      </c>
      <c r="H6" s="88" t="s">
        <v>159</v>
      </c>
      <c r="I6" s="89" t="s">
        <v>140</v>
      </c>
      <c r="J6" s="90" t="s">
        <v>145</v>
      </c>
    </row>
    <row r="7" spans="1:10" s="2" customFormat="1" ht="15" customHeight="1" x14ac:dyDescent="0.3">
      <c r="A7" s="76" t="s">
        <v>6</v>
      </c>
      <c r="B7" s="50">
        <v>1.45</v>
      </c>
      <c r="C7" s="74">
        <f>B7*E7/1000</f>
        <v>107.2855</v>
      </c>
      <c r="D7" s="33">
        <f>E7+5000</f>
        <v>78990</v>
      </c>
      <c r="E7" s="206">
        <v>73990</v>
      </c>
      <c r="F7" s="166" t="s">
        <v>246</v>
      </c>
      <c r="G7" s="64">
        <v>2.56</v>
      </c>
      <c r="H7" s="80">
        <f>G7*J7/1000</f>
        <v>243.17439999999999</v>
      </c>
      <c r="I7" s="64">
        <f>J7+5000</f>
        <v>99990</v>
      </c>
      <c r="J7" s="127">
        <v>94990</v>
      </c>
    </row>
    <row r="8" spans="1:10" s="2" customFormat="1" ht="15" customHeight="1" x14ac:dyDescent="0.3">
      <c r="A8" s="32" t="s">
        <v>166</v>
      </c>
      <c r="B8" s="27">
        <v>4.9000000000000004</v>
      </c>
      <c r="C8" s="74">
        <f t="shared" ref="C8:C11" si="0">B8*E8/1000</f>
        <v>362.55099999999999</v>
      </c>
      <c r="D8" s="33">
        <f>E8+5000</f>
        <v>78990</v>
      </c>
      <c r="E8" s="38">
        <v>73990</v>
      </c>
      <c r="F8" s="78" t="s">
        <v>252</v>
      </c>
      <c r="G8" s="51">
        <v>3.01</v>
      </c>
      <c r="H8" s="79">
        <f t="shared" ref="H8:H67" si="1">G8*J8/1000</f>
        <v>285.91989999999998</v>
      </c>
      <c r="I8" s="51">
        <f>J8+5000</f>
        <v>99990</v>
      </c>
      <c r="J8" s="29">
        <v>94990</v>
      </c>
    </row>
    <row r="9" spans="1:10" s="2" customFormat="1" ht="15" customHeight="1" x14ac:dyDescent="0.3">
      <c r="A9" s="32" t="s">
        <v>7</v>
      </c>
      <c r="B9" s="27">
        <v>7.5</v>
      </c>
      <c r="C9" s="74">
        <f t="shared" si="0"/>
        <v>532.42499999999995</v>
      </c>
      <c r="D9" s="33">
        <f>E9+3000</f>
        <v>73990</v>
      </c>
      <c r="E9" s="38">
        <v>70990</v>
      </c>
      <c r="F9" s="26" t="s">
        <v>245</v>
      </c>
      <c r="G9" s="51">
        <v>3.81</v>
      </c>
      <c r="H9" s="79">
        <f t="shared" si="1"/>
        <v>342.86190000000005</v>
      </c>
      <c r="I9" s="51">
        <f>J9+8000</f>
        <v>97990</v>
      </c>
      <c r="J9" s="25">
        <v>89990</v>
      </c>
    </row>
    <row r="10" spans="1:10" s="2" customFormat="1" ht="15" customHeight="1" x14ac:dyDescent="0.3">
      <c r="A10" s="32" t="s">
        <v>8</v>
      </c>
      <c r="B10" s="27">
        <v>10.6</v>
      </c>
      <c r="C10" s="74">
        <f t="shared" si="0"/>
        <v>731.29399999999998</v>
      </c>
      <c r="D10" s="33">
        <f>E10+3000</f>
        <v>71990</v>
      </c>
      <c r="E10" s="38">
        <v>68990</v>
      </c>
      <c r="F10" s="26" t="s">
        <v>147</v>
      </c>
      <c r="G10" s="51">
        <v>5.01</v>
      </c>
      <c r="H10" s="79">
        <f t="shared" si="1"/>
        <v>423.846</v>
      </c>
      <c r="I10" s="51">
        <f>J10+3000</f>
        <v>87600</v>
      </c>
      <c r="J10" s="25">
        <v>84600</v>
      </c>
    </row>
    <row r="11" spans="1:10" s="2" customFormat="1" ht="15" customHeight="1" x14ac:dyDescent="0.3">
      <c r="A11" s="32" t="s">
        <v>201</v>
      </c>
      <c r="B11" s="27">
        <v>15</v>
      </c>
      <c r="C11" s="74">
        <f t="shared" si="0"/>
        <v>1019.85</v>
      </c>
      <c r="D11" s="33">
        <f t="shared" ref="D11" si="2">E11+3000</f>
        <v>70990</v>
      </c>
      <c r="E11" s="38">
        <v>67990</v>
      </c>
      <c r="F11" s="26" t="s">
        <v>326</v>
      </c>
      <c r="G11" s="51">
        <v>7</v>
      </c>
      <c r="H11" s="79">
        <f t="shared" si="1"/>
        <v>550.20000000000005</v>
      </c>
      <c r="I11" s="51">
        <f t="shared" ref="I11:I53" si="3">J11+5000</f>
        <v>83600</v>
      </c>
      <c r="J11" s="29">
        <v>78600</v>
      </c>
    </row>
    <row r="12" spans="1:10" s="2" customFormat="1" ht="18" customHeight="1" x14ac:dyDescent="0.3">
      <c r="A12" s="280" t="s">
        <v>211</v>
      </c>
      <c r="B12" s="281"/>
      <c r="C12" s="281"/>
      <c r="D12" s="281"/>
      <c r="E12" s="282"/>
      <c r="F12" s="26" t="s">
        <v>329</v>
      </c>
      <c r="G12" s="51">
        <v>6.5</v>
      </c>
      <c r="H12" s="79">
        <f t="shared" si="1"/>
        <v>549.9</v>
      </c>
      <c r="I12" s="51">
        <f t="shared" si="3"/>
        <v>89600</v>
      </c>
      <c r="J12" s="29">
        <v>84600</v>
      </c>
    </row>
    <row r="13" spans="1:10" s="2" customFormat="1" ht="15" customHeight="1" x14ac:dyDescent="0.3">
      <c r="A13" s="32" t="s">
        <v>235</v>
      </c>
      <c r="B13" s="27">
        <v>19</v>
      </c>
      <c r="C13" s="33">
        <f>B13*E13/1000</f>
        <v>1291.81</v>
      </c>
      <c r="D13" s="33">
        <f>E13+3000</f>
        <v>70990</v>
      </c>
      <c r="E13" s="38">
        <v>67990</v>
      </c>
      <c r="F13" s="26" t="s">
        <v>327</v>
      </c>
      <c r="G13" s="51">
        <v>9</v>
      </c>
      <c r="H13" s="79">
        <f t="shared" si="1"/>
        <v>707.4</v>
      </c>
      <c r="I13" s="51">
        <f t="shared" si="3"/>
        <v>83600</v>
      </c>
      <c r="J13" s="29">
        <v>78600</v>
      </c>
    </row>
    <row r="14" spans="1:10" s="2" customFormat="1" ht="15" customHeight="1" x14ac:dyDescent="0.3">
      <c r="A14" s="32" t="s">
        <v>14</v>
      </c>
      <c r="B14" s="27">
        <v>23.5</v>
      </c>
      <c r="C14" s="33">
        <f t="shared" ref="C14:C18" si="4">B14*E14/1000</f>
        <v>1597.7650000000001</v>
      </c>
      <c r="D14" s="33">
        <f t="shared" ref="D14:D15" si="5">E14+3000</f>
        <v>70990</v>
      </c>
      <c r="E14" s="38">
        <v>67990</v>
      </c>
      <c r="F14" s="26" t="s">
        <v>62</v>
      </c>
      <c r="G14" s="51">
        <v>8</v>
      </c>
      <c r="H14" s="79">
        <f t="shared" si="1"/>
        <v>676.8</v>
      </c>
      <c r="I14" s="51">
        <f t="shared" si="3"/>
        <v>89600</v>
      </c>
      <c r="J14" s="25">
        <v>84600</v>
      </c>
    </row>
    <row r="15" spans="1:10" s="2" customFormat="1" ht="15" customHeight="1" x14ac:dyDescent="0.3">
      <c r="A15" s="32" t="s">
        <v>16</v>
      </c>
      <c r="B15" s="27">
        <v>29</v>
      </c>
      <c r="C15" s="33">
        <f t="shared" si="4"/>
        <v>1971.71</v>
      </c>
      <c r="D15" s="33">
        <f t="shared" si="5"/>
        <v>70990</v>
      </c>
      <c r="E15" s="38">
        <v>67990</v>
      </c>
      <c r="F15" s="26" t="s">
        <v>328</v>
      </c>
      <c r="G15" s="63">
        <v>10.3</v>
      </c>
      <c r="H15" s="79">
        <f t="shared" si="1"/>
        <v>809.58</v>
      </c>
      <c r="I15" s="51">
        <f t="shared" si="3"/>
        <v>83600</v>
      </c>
      <c r="J15" s="25">
        <v>78600</v>
      </c>
    </row>
    <row r="16" spans="1:10" s="2" customFormat="1" ht="15" customHeight="1" x14ac:dyDescent="0.3">
      <c r="A16" s="31" t="s">
        <v>101</v>
      </c>
      <c r="B16" s="201">
        <v>35</v>
      </c>
      <c r="C16" s="33">
        <f t="shared" si="4"/>
        <v>2414.65</v>
      </c>
      <c r="D16" s="202">
        <f t="shared" ref="D16:D18" si="6">E16+5000</f>
        <v>73990</v>
      </c>
      <c r="E16" s="38">
        <v>68990</v>
      </c>
      <c r="F16" s="167" t="s">
        <v>330</v>
      </c>
      <c r="G16" s="63">
        <v>14.6</v>
      </c>
      <c r="H16" s="79">
        <f t="shared" si="1"/>
        <v>1089.1600000000001</v>
      </c>
      <c r="I16" s="51">
        <f t="shared" si="3"/>
        <v>79600</v>
      </c>
      <c r="J16" s="25">
        <v>74600</v>
      </c>
    </row>
    <row r="17" spans="1:10" s="2" customFormat="1" ht="15" customHeight="1" x14ac:dyDescent="0.3">
      <c r="A17" s="31" t="s">
        <v>102</v>
      </c>
      <c r="B17" s="201">
        <v>47</v>
      </c>
      <c r="C17" s="33">
        <f t="shared" si="4"/>
        <v>3242.53</v>
      </c>
      <c r="D17" s="202">
        <f t="shared" si="6"/>
        <v>73990</v>
      </c>
      <c r="E17" s="38">
        <v>68990</v>
      </c>
      <c r="F17" s="26" t="s">
        <v>244</v>
      </c>
      <c r="G17" s="63">
        <v>6.5</v>
      </c>
      <c r="H17" s="79"/>
      <c r="I17" s="51"/>
      <c r="J17" s="25" t="s">
        <v>256</v>
      </c>
    </row>
    <row r="18" spans="1:10" s="2" customFormat="1" ht="15" customHeight="1" thickBot="1" x14ac:dyDescent="0.35">
      <c r="A18" s="37" t="s">
        <v>103</v>
      </c>
      <c r="B18" s="16">
        <v>58.5</v>
      </c>
      <c r="C18" s="33">
        <f t="shared" si="4"/>
        <v>4035.915</v>
      </c>
      <c r="D18" s="202">
        <f t="shared" si="6"/>
        <v>73990</v>
      </c>
      <c r="E18" s="38">
        <v>68990</v>
      </c>
      <c r="F18" s="26" t="s">
        <v>331</v>
      </c>
      <c r="G18" s="63">
        <v>8</v>
      </c>
      <c r="H18" s="79">
        <f t="shared" si="1"/>
        <v>676.8</v>
      </c>
      <c r="I18" s="51">
        <f t="shared" si="3"/>
        <v>89600</v>
      </c>
      <c r="J18" s="25">
        <v>84600</v>
      </c>
    </row>
    <row r="19" spans="1:10" s="2" customFormat="1" ht="26.25" thickBot="1" x14ac:dyDescent="0.35">
      <c r="A19" s="86" t="s">
        <v>23</v>
      </c>
      <c r="B19" s="87" t="s">
        <v>382</v>
      </c>
      <c r="C19" s="91" t="s">
        <v>161</v>
      </c>
      <c r="D19" s="89" t="s">
        <v>140</v>
      </c>
      <c r="E19" s="90" t="s">
        <v>336</v>
      </c>
      <c r="F19" s="78" t="s">
        <v>291</v>
      </c>
      <c r="G19" s="51">
        <v>10.3</v>
      </c>
      <c r="H19" s="79">
        <f t="shared" si="1"/>
        <v>809.58</v>
      </c>
      <c r="I19" s="51">
        <f t="shared" si="3"/>
        <v>83600</v>
      </c>
      <c r="J19" s="29">
        <v>78600</v>
      </c>
    </row>
    <row r="20" spans="1:10" s="2" customFormat="1" ht="15" customHeight="1" x14ac:dyDescent="0.3">
      <c r="A20" s="40" t="s">
        <v>25</v>
      </c>
      <c r="B20" s="41">
        <v>8</v>
      </c>
      <c r="C20" s="42">
        <f>B20*E20/1000</f>
        <v>615.91999999999996</v>
      </c>
      <c r="D20" s="41">
        <f>E20+5000</f>
        <v>81990</v>
      </c>
      <c r="E20" s="172">
        <v>76990</v>
      </c>
      <c r="F20" s="26" t="s">
        <v>299</v>
      </c>
      <c r="G20" s="51">
        <v>15.5</v>
      </c>
      <c r="H20" s="79">
        <f t="shared" si="1"/>
        <v>1218.3</v>
      </c>
      <c r="I20" s="51">
        <f t="shared" si="3"/>
        <v>83600</v>
      </c>
      <c r="J20" s="25">
        <v>78600</v>
      </c>
    </row>
    <row r="21" spans="1:10" s="2" customFormat="1" ht="14.25" customHeight="1" x14ac:dyDescent="0.3">
      <c r="A21" s="71" t="s">
        <v>27</v>
      </c>
      <c r="B21" s="72">
        <v>10</v>
      </c>
      <c r="C21" s="42">
        <f t="shared" ref="C21:C28" si="7">B21*E21/1000</f>
        <v>739.9</v>
      </c>
      <c r="D21" s="41">
        <f>E21+5000</f>
        <v>78990</v>
      </c>
      <c r="E21" s="29">
        <v>73990</v>
      </c>
      <c r="F21" s="26" t="s">
        <v>298</v>
      </c>
      <c r="G21" s="51">
        <v>9.8000000000000007</v>
      </c>
      <c r="H21" s="79">
        <f t="shared" si="1"/>
        <v>829.08000000000015</v>
      </c>
      <c r="I21" s="51">
        <f t="shared" si="3"/>
        <v>89600</v>
      </c>
      <c r="J21" s="25">
        <v>84600</v>
      </c>
    </row>
    <row r="22" spans="1:10" s="2" customFormat="1" ht="14.25" customHeight="1" x14ac:dyDescent="0.3">
      <c r="A22" s="32" t="s">
        <v>257</v>
      </c>
      <c r="B22" s="27">
        <v>12.8</v>
      </c>
      <c r="C22" s="42">
        <f t="shared" si="7"/>
        <v>934.27200000000005</v>
      </c>
      <c r="D22" s="41">
        <f t="shared" ref="D22:D28" si="8">E22+4000</f>
        <v>76990</v>
      </c>
      <c r="E22" s="29">
        <v>72990</v>
      </c>
      <c r="F22" s="26" t="s">
        <v>292</v>
      </c>
      <c r="G22" s="51">
        <v>12</v>
      </c>
      <c r="H22" s="79">
        <f t="shared" si="1"/>
        <v>943.2</v>
      </c>
      <c r="I22" s="51">
        <f t="shared" si="3"/>
        <v>83600</v>
      </c>
      <c r="J22" s="29">
        <v>78600</v>
      </c>
    </row>
    <row r="23" spans="1:10" s="2" customFormat="1" ht="15" customHeight="1" x14ac:dyDescent="0.3">
      <c r="A23" s="32" t="s">
        <v>29</v>
      </c>
      <c r="B23" s="27">
        <v>14.4</v>
      </c>
      <c r="C23" s="42">
        <f t="shared" si="7"/>
        <v>1051.056</v>
      </c>
      <c r="D23" s="41">
        <f t="shared" si="8"/>
        <v>76990</v>
      </c>
      <c r="E23" s="29">
        <v>72990</v>
      </c>
      <c r="F23" s="26" t="s">
        <v>297</v>
      </c>
      <c r="G23" s="51">
        <v>11.5</v>
      </c>
      <c r="H23" s="79">
        <f t="shared" si="1"/>
        <v>972.9</v>
      </c>
      <c r="I23" s="51">
        <f t="shared" si="3"/>
        <v>89600</v>
      </c>
      <c r="J23" s="29">
        <v>84600</v>
      </c>
    </row>
    <row r="24" spans="1:10" s="2" customFormat="1" ht="15" customHeight="1" x14ac:dyDescent="0.3">
      <c r="A24" s="32" t="s">
        <v>123</v>
      </c>
      <c r="B24" s="27">
        <v>16.399999999999999</v>
      </c>
      <c r="C24" s="42">
        <f t="shared" si="7"/>
        <v>1147.836</v>
      </c>
      <c r="D24" s="41">
        <f t="shared" si="8"/>
        <v>73990</v>
      </c>
      <c r="E24" s="29">
        <v>69990</v>
      </c>
      <c r="F24" s="26" t="s">
        <v>293</v>
      </c>
      <c r="G24" s="51">
        <v>14</v>
      </c>
      <c r="H24" s="79">
        <f t="shared" si="1"/>
        <v>1100.4000000000001</v>
      </c>
      <c r="I24" s="51">
        <f t="shared" si="3"/>
        <v>83600</v>
      </c>
      <c r="J24" s="29">
        <v>78600</v>
      </c>
    </row>
    <row r="25" spans="1:10" s="2" customFormat="1" ht="15" customHeight="1" x14ac:dyDescent="0.3">
      <c r="A25" s="71" t="s">
        <v>219</v>
      </c>
      <c r="B25" s="72">
        <v>18.600000000000001</v>
      </c>
      <c r="C25" s="42">
        <f t="shared" si="7"/>
        <v>1283.2139999999999</v>
      </c>
      <c r="D25" s="41">
        <f t="shared" si="8"/>
        <v>72990</v>
      </c>
      <c r="E25" s="29">
        <v>68990</v>
      </c>
      <c r="F25" s="26" t="s">
        <v>294</v>
      </c>
      <c r="G25" s="51">
        <v>21.5</v>
      </c>
      <c r="H25" s="79">
        <f t="shared" si="1"/>
        <v>1603.9</v>
      </c>
      <c r="I25" s="51">
        <f t="shared" si="3"/>
        <v>79600</v>
      </c>
      <c r="J25" s="29">
        <v>74600</v>
      </c>
    </row>
    <row r="26" spans="1:10" s="2" customFormat="1" ht="15" customHeight="1" x14ac:dyDescent="0.3">
      <c r="A26" s="32" t="s">
        <v>221</v>
      </c>
      <c r="B26" s="27">
        <v>20</v>
      </c>
      <c r="C26" s="42">
        <f t="shared" si="7"/>
        <v>1399.8</v>
      </c>
      <c r="D26" s="41">
        <f t="shared" si="8"/>
        <v>73990</v>
      </c>
      <c r="E26" s="29">
        <v>69990</v>
      </c>
      <c r="F26" s="24" t="s">
        <v>296</v>
      </c>
      <c r="G26" s="51">
        <v>26</v>
      </c>
      <c r="H26" s="79">
        <f t="shared" si="1"/>
        <v>2077.4</v>
      </c>
      <c r="I26" s="51">
        <f t="shared" si="3"/>
        <v>84900</v>
      </c>
      <c r="J26" s="29">
        <v>79900</v>
      </c>
    </row>
    <row r="27" spans="1:10" s="2" customFormat="1" ht="15" customHeight="1" x14ac:dyDescent="0.3">
      <c r="A27" s="71" t="s">
        <v>220</v>
      </c>
      <c r="B27" s="72">
        <v>23.15</v>
      </c>
      <c r="C27" s="42">
        <f t="shared" si="7"/>
        <v>1597.1185</v>
      </c>
      <c r="D27" s="41">
        <f t="shared" si="8"/>
        <v>72990</v>
      </c>
      <c r="E27" s="29">
        <v>68990</v>
      </c>
      <c r="F27" s="24" t="s">
        <v>295</v>
      </c>
      <c r="G27" s="51">
        <v>10.1</v>
      </c>
      <c r="H27" s="79">
        <f t="shared" si="1"/>
        <v>854.46</v>
      </c>
      <c r="I27" s="51">
        <f t="shared" si="3"/>
        <v>89600</v>
      </c>
      <c r="J27" s="25">
        <v>84600</v>
      </c>
    </row>
    <row r="28" spans="1:10" s="2" customFormat="1" ht="15" customHeight="1" thickBot="1" x14ac:dyDescent="0.35">
      <c r="A28" s="35" t="s">
        <v>34</v>
      </c>
      <c r="B28" s="30">
        <v>51.24</v>
      </c>
      <c r="C28" s="42">
        <f t="shared" si="7"/>
        <v>3535.0475999999999</v>
      </c>
      <c r="D28" s="41">
        <f t="shared" si="8"/>
        <v>72990</v>
      </c>
      <c r="E28" s="29">
        <v>68990</v>
      </c>
      <c r="F28" s="26" t="s">
        <v>360</v>
      </c>
      <c r="G28" s="51">
        <v>13.1</v>
      </c>
      <c r="H28" s="195">
        <f t="shared" si="1"/>
        <v>1046.69</v>
      </c>
      <c r="I28" s="51">
        <f t="shared" si="3"/>
        <v>84900</v>
      </c>
      <c r="J28" s="29">
        <v>79900</v>
      </c>
    </row>
    <row r="29" spans="1:10" s="2" customFormat="1" ht="26.25" thickBot="1" x14ac:dyDescent="0.35">
      <c r="A29" s="93" t="s">
        <v>194</v>
      </c>
      <c r="B29" s="87" t="s">
        <v>382</v>
      </c>
      <c r="C29" s="88" t="s">
        <v>160</v>
      </c>
      <c r="D29" s="89" t="s">
        <v>140</v>
      </c>
      <c r="E29" s="90" t="s">
        <v>336</v>
      </c>
      <c r="F29" s="26" t="s">
        <v>64</v>
      </c>
      <c r="G29" s="63">
        <v>18.8</v>
      </c>
      <c r="H29" s="79">
        <f t="shared" si="1"/>
        <v>1590.48</v>
      </c>
      <c r="I29" s="51">
        <f t="shared" si="3"/>
        <v>89600</v>
      </c>
      <c r="J29" s="29">
        <v>84600</v>
      </c>
    </row>
    <row r="30" spans="1:10" s="2" customFormat="1" ht="15.75" x14ac:dyDescent="0.3">
      <c r="A30" s="76" t="s">
        <v>237</v>
      </c>
      <c r="B30" s="198">
        <v>24</v>
      </c>
      <c r="C30" s="74">
        <f>E30*B30/1000</f>
        <v>1655.76</v>
      </c>
      <c r="D30" s="41">
        <f>E30+5000</f>
        <v>73990</v>
      </c>
      <c r="E30" s="207">
        <v>68990</v>
      </c>
      <c r="F30" s="26" t="s">
        <v>243</v>
      </c>
      <c r="G30" s="63">
        <v>13.5</v>
      </c>
      <c r="H30" s="79">
        <f t="shared" si="1"/>
        <v>1142.0999999999999</v>
      </c>
      <c r="I30" s="51">
        <f t="shared" si="3"/>
        <v>89600</v>
      </c>
      <c r="J30" s="25">
        <v>84600</v>
      </c>
    </row>
    <row r="31" spans="1:10" s="34" customFormat="1" ht="16.5" customHeight="1" x14ac:dyDescent="0.25">
      <c r="A31" s="73" t="s">
        <v>222</v>
      </c>
      <c r="B31" s="72">
        <v>27.72</v>
      </c>
      <c r="C31" s="33">
        <f t="shared" ref="C31:C48" si="9">E31*B31/1000</f>
        <v>1912.4027999999998</v>
      </c>
      <c r="D31" s="205">
        <f>E31+5000</f>
        <v>73990</v>
      </c>
      <c r="E31" s="29">
        <v>68990</v>
      </c>
      <c r="F31" s="26" t="s">
        <v>300</v>
      </c>
      <c r="G31" s="63">
        <v>18.600000000000001</v>
      </c>
      <c r="H31" s="79">
        <f t="shared" si="1"/>
        <v>1461.96</v>
      </c>
      <c r="I31" s="51">
        <f t="shared" si="3"/>
        <v>83600</v>
      </c>
      <c r="J31" s="29">
        <v>78600</v>
      </c>
    </row>
    <row r="32" spans="1:10" s="34" customFormat="1" ht="15" customHeight="1" x14ac:dyDescent="0.25">
      <c r="A32" s="32" t="s">
        <v>177</v>
      </c>
      <c r="B32" s="27">
        <f>5.4*12</f>
        <v>64.800000000000011</v>
      </c>
      <c r="C32" s="33">
        <f t="shared" si="9"/>
        <v>4470.5520000000006</v>
      </c>
      <c r="D32" s="205">
        <f t="shared" ref="D32:D37" si="10">E32+5000</f>
        <v>73990</v>
      </c>
      <c r="E32" s="29">
        <v>68990</v>
      </c>
      <c r="F32" s="26" t="s">
        <v>301</v>
      </c>
      <c r="G32" s="51">
        <v>26.19</v>
      </c>
      <c r="H32" s="79">
        <f t="shared" si="1"/>
        <v>1953.7739999999999</v>
      </c>
      <c r="I32" s="51">
        <f t="shared" si="3"/>
        <v>79600</v>
      </c>
      <c r="J32" s="29">
        <v>74600</v>
      </c>
    </row>
    <row r="33" spans="1:10" s="34" customFormat="1" ht="15" customHeight="1" x14ac:dyDescent="0.25">
      <c r="A33" s="71" t="s">
        <v>42</v>
      </c>
      <c r="B33" s="72">
        <v>75.2</v>
      </c>
      <c r="C33" s="33">
        <f t="shared" si="9"/>
        <v>5188.0479999999998</v>
      </c>
      <c r="D33" s="205">
        <f t="shared" si="10"/>
        <v>73990</v>
      </c>
      <c r="E33" s="29">
        <v>68990</v>
      </c>
      <c r="F33" s="26" t="s">
        <v>302</v>
      </c>
      <c r="G33" s="63">
        <v>34</v>
      </c>
      <c r="H33" s="79">
        <f t="shared" si="1"/>
        <v>2716.6</v>
      </c>
      <c r="I33" s="51">
        <f t="shared" si="3"/>
        <v>84900</v>
      </c>
      <c r="J33" s="25">
        <v>79900</v>
      </c>
    </row>
    <row r="34" spans="1:10" s="34" customFormat="1" ht="16.5" customHeight="1" x14ac:dyDescent="0.25">
      <c r="A34" s="32" t="s">
        <v>200</v>
      </c>
      <c r="B34" s="27">
        <f>6.36*12</f>
        <v>76.320000000000007</v>
      </c>
      <c r="C34" s="33">
        <f t="shared" si="9"/>
        <v>5265.3168000000005</v>
      </c>
      <c r="D34" s="205">
        <f t="shared" si="10"/>
        <v>73990</v>
      </c>
      <c r="E34" s="29">
        <v>68990</v>
      </c>
      <c r="F34" s="26" t="s">
        <v>303</v>
      </c>
      <c r="G34" s="63">
        <v>81</v>
      </c>
      <c r="H34" s="79"/>
      <c r="I34" s="51"/>
      <c r="J34" s="25" t="s">
        <v>256</v>
      </c>
    </row>
    <row r="35" spans="1:10" s="34" customFormat="1" ht="15" customHeight="1" x14ac:dyDescent="0.25">
      <c r="A35" s="71" t="s">
        <v>43</v>
      </c>
      <c r="B35" s="72">
        <v>88.6</v>
      </c>
      <c r="C35" s="33">
        <f t="shared" si="9"/>
        <v>6112.5140000000001</v>
      </c>
      <c r="D35" s="205">
        <f t="shared" si="10"/>
        <v>73990</v>
      </c>
      <c r="E35" s="29">
        <v>68990</v>
      </c>
      <c r="F35" s="26" t="s">
        <v>304</v>
      </c>
      <c r="G35" s="63">
        <v>12.1</v>
      </c>
      <c r="H35" s="79">
        <f t="shared" si="1"/>
        <v>1072.06</v>
      </c>
      <c r="I35" s="51">
        <f t="shared" si="3"/>
        <v>93600</v>
      </c>
      <c r="J35" s="25">
        <v>88600</v>
      </c>
    </row>
    <row r="36" spans="1:10" s="34" customFormat="1" ht="15" customHeight="1" x14ac:dyDescent="0.25">
      <c r="A36" s="71" t="s">
        <v>44</v>
      </c>
      <c r="B36" s="72">
        <v>108.25</v>
      </c>
      <c r="C36" s="33">
        <f t="shared" si="9"/>
        <v>7468.1674999999996</v>
      </c>
      <c r="D36" s="205">
        <f t="shared" si="10"/>
        <v>73990</v>
      </c>
      <c r="E36" s="29">
        <v>68990</v>
      </c>
      <c r="F36" s="78" t="s">
        <v>305</v>
      </c>
      <c r="G36" s="51">
        <v>15.9</v>
      </c>
      <c r="H36" s="79">
        <f t="shared" si="1"/>
        <v>1249.74</v>
      </c>
      <c r="I36" s="51">
        <f t="shared" si="3"/>
        <v>83600</v>
      </c>
      <c r="J36" s="29">
        <v>78600</v>
      </c>
    </row>
    <row r="37" spans="1:10" s="34" customFormat="1" ht="12.75" x14ac:dyDescent="0.25">
      <c r="A37" s="32" t="s">
        <v>241</v>
      </c>
      <c r="B37" s="27">
        <v>123.5</v>
      </c>
      <c r="C37" s="33">
        <f t="shared" si="9"/>
        <v>8643.7649999999994</v>
      </c>
      <c r="D37" s="205">
        <f t="shared" si="10"/>
        <v>74990</v>
      </c>
      <c r="E37" s="29">
        <v>69990</v>
      </c>
      <c r="F37" s="26" t="s">
        <v>306</v>
      </c>
      <c r="G37" s="51">
        <v>23</v>
      </c>
      <c r="H37" s="79">
        <f t="shared" si="1"/>
        <v>1715.8</v>
      </c>
      <c r="I37" s="51">
        <f t="shared" si="3"/>
        <v>79600</v>
      </c>
      <c r="J37" s="29">
        <v>74600</v>
      </c>
    </row>
    <row r="38" spans="1:10" s="34" customFormat="1" ht="15" customHeight="1" x14ac:dyDescent="0.25">
      <c r="A38" s="32" t="s">
        <v>45</v>
      </c>
      <c r="B38" s="27">
        <v>153</v>
      </c>
      <c r="C38" s="33">
        <f t="shared" si="9"/>
        <v>10708.47</v>
      </c>
      <c r="D38" s="205">
        <f>E38+8000</f>
        <v>77990</v>
      </c>
      <c r="E38" s="29">
        <v>69990</v>
      </c>
      <c r="F38" s="26" t="s">
        <v>307</v>
      </c>
      <c r="G38" s="51">
        <v>13.5</v>
      </c>
      <c r="H38" s="79">
        <f t="shared" si="1"/>
        <v>1142.0999999999999</v>
      </c>
      <c r="I38" s="51">
        <f t="shared" si="3"/>
        <v>89600</v>
      </c>
      <c r="J38" s="25">
        <v>84600</v>
      </c>
    </row>
    <row r="39" spans="1:10" s="34" customFormat="1" ht="15" customHeight="1" x14ac:dyDescent="0.25">
      <c r="A39" s="32" t="s">
        <v>46</v>
      </c>
      <c r="B39" s="27">
        <v>172</v>
      </c>
      <c r="C39" s="33">
        <f t="shared" si="9"/>
        <v>12038.28</v>
      </c>
      <c r="D39" s="205">
        <f>E39+8000</f>
        <v>77990</v>
      </c>
      <c r="E39" s="29">
        <v>69990</v>
      </c>
      <c r="F39" s="26" t="s">
        <v>308</v>
      </c>
      <c r="G39" s="51">
        <v>17.8</v>
      </c>
      <c r="H39" s="79">
        <f t="shared" si="1"/>
        <v>1399.08</v>
      </c>
      <c r="I39" s="51">
        <f t="shared" si="3"/>
        <v>83600</v>
      </c>
      <c r="J39" s="29">
        <v>78600</v>
      </c>
    </row>
    <row r="40" spans="1:10" s="34" customFormat="1" ht="15" customHeight="1" x14ac:dyDescent="0.25">
      <c r="A40" s="32" t="s">
        <v>47</v>
      </c>
      <c r="B40" s="27">
        <v>184</v>
      </c>
      <c r="C40" s="33">
        <f t="shared" si="9"/>
        <v>12878.16</v>
      </c>
      <c r="D40" s="205">
        <f>E40+8000</f>
        <v>77990</v>
      </c>
      <c r="E40" s="29">
        <v>69990</v>
      </c>
      <c r="F40" s="78" t="s">
        <v>309</v>
      </c>
      <c r="G40" s="51">
        <v>25.8</v>
      </c>
      <c r="H40" s="79">
        <f t="shared" si="1"/>
        <v>1924.68</v>
      </c>
      <c r="I40" s="51">
        <f t="shared" si="3"/>
        <v>79600</v>
      </c>
      <c r="J40" s="29">
        <v>74600</v>
      </c>
    </row>
    <row r="41" spans="1:10" s="34" customFormat="1" ht="15" customHeight="1" x14ac:dyDescent="0.25">
      <c r="A41" s="32" t="s">
        <v>223</v>
      </c>
      <c r="B41" s="27">
        <v>206</v>
      </c>
      <c r="C41" s="33">
        <f t="shared" si="9"/>
        <v>14417.94</v>
      </c>
      <c r="D41" s="205">
        <f>E41+8000</f>
        <v>77990</v>
      </c>
      <c r="E41" s="29">
        <v>69990</v>
      </c>
      <c r="F41" s="26" t="s">
        <v>310</v>
      </c>
      <c r="G41" s="51">
        <v>17</v>
      </c>
      <c r="H41" s="79">
        <f t="shared" si="1"/>
        <v>1438.2</v>
      </c>
      <c r="I41" s="51">
        <f t="shared" si="3"/>
        <v>89600</v>
      </c>
      <c r="J41" s="25">
        <v>84600</v>
      </c>
    </row>
    <row r="42" spans="1:10" s="34" customFormat="1" ht="15" customHeight="1" x14ac:dyDescent="0.25">
      <c r="A42" s="32" t="s">
        <v>283</v>
      </c>
      <c r="B42" s="27">
        <v>256</v>
      </c>
      <c r="C42" s="33">
        <f t="shared" si="9"/>
        <v>20477.439999999999</v>
      </c>
      <c r="D42" s="27">
        <f>E42+5000</f>
        <v>84990</v>
      </c>
      <c r="E42" s="29">
        <v>79990</v>
      </c>
      <c r="F42" s="26" t="s">
        <v>311</v>
      </c>
      <c r="G42" s="51">
        <v>22.5</v>
      </c>
      <c r="H42" s="165">
        <f t="shared" si="1"/>
        <v>1768.5</v>
      </c>
      <c r="I42" s="51">
        <f t="shared" si="3"/>
        <v>83600</v>
      </c>
      <c r="J42" s="29">
        <v>78600</v>
      </c>
    </row>
    <row r="43" spans="1:10" s="34" customFormat="1" ht="15" customHeight="1" x14ac:dyDescent="0.25">
      <c r="A43" s="32" t="s">
        <v>97</v>
      </c>
      <c r="B43" s="27">
        <v>318</v>
      </c>
      <c r="C43" s="33">
        <f t="shared" si="9"/>
        <v>25436.82</v>
      </c>
      <c r="D43" s="27">
        <f t="shared" ref="D43:D48" si="11">E43+5000</f>
        <v>84990</v>
      </c>
      <c r="E43" s="29">
        <v>79990</v>
      </c>
      <c r="F43" s="26" t="s">
        <v>337</v>
      </c>
      <c r="G43" s="51">
        <v>32.5</v>
      </c>
      <c r="H43" s="165">
        <f t="shared" si="1"/>
        <v>2424.5</v>
      </c>
      <c r="I43" s="51">
        <f t="shared" si="3"/>
        <v>79600</v>
      </c>
      <c r="J43" s="29">
        <v>74600</v>
      </c>
    </row>
    <row r="44" spans="1:10" s="34" customFormat="1" ht="15" customHeight="1" x14ac:dyDescent="0.25">
      <c r="A44" s="32" t="s">
        <v>98</v>
      </c>
      <c r="B44" s="27">
        <v>380</v>
      </c>
      <c r="C44" s="33">
        <f t="shared" si="9"/>
        <v>30396.2</v>
      </c>
      <c r="D44" s="27">
        <f t="shared" si="11"/>
        <v>84990</v>
      </c>
      <c r="E44" s="29">
        <v>79990</v>
      </c>
      <c r="F44" s="26" t="s">
        <v>338</v>
      </c>
      <c r="G44" s="51">
        <v>41</v>
      </c>
      <c r="H44" s="165">
        <f t="shared" si="1"/>
        <v>3222.6</v>
      </c>
      <c r="I44" s="51">
        <f t="shared" si="3"/>
        <v>83600</v>
      </c>
      <c r="J44" s="25">
        <v>78600</v>
      </c>
    </row>
    <row r="45" spans="1:10" s="34" customFormat="1" ht="15" customHeight="1" x14ac:dyDescent="0.25">
      <c r="A45" s="32" t="s">
        <v>124</v>
      </c>
      <c r="B45" s="27">
        <v>500</v>
      </c>
      <c r="C45" s="33">
        <f t="shared" si="9"/>
        <v>40250</v>
      </c>
      <c r="D45" s="27">
        <f t="shared" si="11"/>
        <v>85500</v>
      </c>
      <c r="E45" s="29">
        <v>80500</v>
      </c>
      <c r="F45" s="26" t="s">
        <v>339</v>
      </c>
      <c r="G45" s="51">
        <v>100</v>
      </c>
      <c r="H45" s="165">
        <f t="shared" si="1"/>
        <v>9999</v>
      </c>
      <c r="I45" s="51">
        <f t="shared" si="3"/>
        <v>104990</v>
      </c>
      <c r="J45" s="25">
        <v>99990</v>
      </c>
    </row>
    <row r="46" spans="1:10" s="34" customFormat="1" ht="15" customHeight="1" x14ac:dyDescent="0.25">
      <c r="A46" s="32" t="s">
        <v>99</v>
      </c>
      <c r="B46" s="27">
        <v>397</v>
      </c>
      <c r="C46" s="33">
        <f t="shared" si="9"/>
        <v>33546.5</v>
      </c>
      <c r="D46" s="27">
        <f t="shared" si="11"/>
        <v>89500</v>
      </c>
      <c r="E46" s="29">
        <v>84500</v>
      </c>
      <c r="F46" s="26" t="s">
        <v>332</v>
      </c>
      <c r="G46" s="51">
        <v>21.6</v>
      </c>
      <c r="H46" s="79">
        <f t="shared" si="1"/>
        <v>1697.76</v>
      </c>
      <c r="I46" s="51">
        <f t="shared" si="3"/>
        <v>83600</v>
      </c>
      <c r="J46" s="29">
        <v>78600</v>
      </c>
    </row>
    <row r="47" spans="1:10" s="34" customFormat="1" ht="15" customHeight="1" x14ac:dyDescent="0.25">
      <c r="A47" s="32" t="s">
        <v>107</v>
      </c>
      <c r="B47" s="27">
        <v>475</v>
      </c>
      <c r="C47" s="33">
        <f t="shared" si="9"/>
        <v>40137.5</v>
      </c>
      <c r="D47" s="27">
        <f t="shared" si="11"/>
        <v>89500</v>
      </c>
      <c r="E47" s="29">
        <v>84500</v>
      </c>
      <c r="F47" s="26" t="s">
        <v>333</v>
      </c>
      <c r="G47" s="51">
        <v>31.5</v>
      </c>
      <c r="H47" s="79">
        <f t="shared" si="1"/>
        <v>2349.9</v>
      </c>
      <c r="I47" s="51">
        <f t="shared" si="3"/>
        <v>79600</v>
      </c>
      <c r="J47" s="29">
        <v>74600</v>
      </c>
    </row>
    <row r="48" spans="1:10" s="34" customFormat="1" ht="15" customHeight="1" x14ac:dyDescent="0.25">
      <c r="A48" s="32" t="s">
        <v>232</v>
      </c>
      <c r="B48" s="27">
        <v>567</v>
      </c>
      <c r="C48" s="33">
        <f t="shared" si="9"/>
        <v>47911.5</v>
      </c>
      <c r="D48" s="27">
        <f t="shared" si="11"/>
        <v>89500</v>
      </c>
      <c r="E48" s="29">
        <v>84500</v>
      </c>
      <c r="F48" s="26" t="s">
        <v>312</v>
      </c>
      <c r="G48" s="51">
        <v>41.3</v>
      </c>
      <c r="H48" s="79">
        <f t="shared" si="1"/>
        <v>3246.18</v>
      </c>
      <c r="I48" s="51">
        <f t="shared" si="3"/>
        <v>83600</v>
      </c>
      <c r="J48" s="25">
        <v>78600</v>
      </c>
    </row>
    <row r="49" spans="1:10" s="34" customFormat="1" ht="15" customHeight="1" x14ac:dyDescent="0.25">
      <c r="A49" s="179" t="s">
        <v>234</v>
      </c>
      <c r="B49" s="180"/>
      <c r="C49" s="180"/>
      <c r="D49" s="27" t="s">
        <v>256</v>
      </c>
      <c r="E49" s="29"/>
      <c r="F49" s="26" t="s">
        <v>313</v>
      </c>
      <c r="G49" s="51">
        <v>74.400000000000006</v>
      </c>
      <c r="H49" s="204">
        <f t="shared" si="1"/>
        <v>5847.84</v>
      </c>
      <c r="I49" s="51">
        <f t="shared" si="3"/>
        <v>83600</v>
      </c>
      <c r="J49" s="25">
        <v>78600</v>
      </c>
    </row>
    <row r="50" spans="1:10" s="34" customFormat="1" ht="15" customHeight="1" x14ac:dyDescent="0.25">
      <c r="A50" s="178" t="s">
        <v>178</v>
      </c>
      <c r="B50" s="181"/>
      <c r="C50" s="181"/>
      <c r="D50" s="27" t="s">
        <v>256</v>
      </c>
      <c r="E50" s="65"/>
      <c r="F50" s="78" t="s">
        <v>314</v>
      </c>
      <c r="G50" s="51">
        <v>59</v>
      </c>
      <c r="H50" s="79">
        <f t="shared" si="1"/>
        <v>4637.3999999999996</v>
      </c>
      <c r="I50" s="51">
        <f t="shared" si="3"/>
        <v>83600</v>
      </c>
      <c r="J50" s="29">
        <v>78600</v>
      </c>
    </row>
    <row r="51" spans="1:10" s="2" customFormat="1" ht="15" customHeight="1" x14ac:dyDescent="0.3">
      <c r="A51" s="53" t="s">
        <v>344</v>
      </c>
      <c r="B51" s="54"/>
      <c r="C51" s="54"/>
      <c r="D51" s="27" t="s">
        <v>256</v>
      </c>
      <c r="E51" s="29"/>
      <c r="F51" s="26" t="s">
        <v>315</v>
      </c>
      <c r="G51" s="51">
        <v>86</v>
      </c>
      <c r="H51" s="79">
        <f t="shared" si="1"/>
        <v>6191.14</v>
      </c>
      <c r="I51" s="51">
        <f t="shared" si="3"/>
        <v>76990</v>
      </c>
      <c r="J51" s="29">
        <v>71990</v>
      </c>
    </row>
    <row r="52" spans="1:10" s="2" customFormat="1" ht="15" customHeight="1" x14ac:dyDescent="0.3">
      <c r="A52" s="53" t="s">
        <v>345</v>
      </c>
      <c r="B52" s="54"/>
      <c r="C52" s="54"/>
      <c r="D52" s="27" t="s">
        <v>256</v>
      </c>
      <c r="E52" s="29"/>
      <c r="F52" s="26" t="s">
        <v>316</v>
      </c>
      <c r="G52" s="51">
        <v>112</v>
      </c>
      <c r="H52" s="79">
        <f t="shared" si="1"/>
        <v>8062.88</v>
      </c>
      <c r="I52" s="51">
        <f t="shared" si="3"/>
        <v>76990</v>
      </c>
      <c r="J52" s="29">
        <v>71990</v>
      </c>
    </row>
    <row r="53" spans="1:10" s="2" customFormat="1" ht="15" customHeight="1" thickBot="1" x14ac:dyDescent="0.35">
      <c r="A53" s="55" t="s">
        <v>346</v>
      </c>
      <c r="B53" s="56"/>
      <c r="C53" s="56"/>
      <c r="D53" s="27" t="s">
        <v>256</v>
      </c>
      <c r="E53" s="126"/>
      <c r="F53" s="24" t="s">
        <v>317</v>
      </c>
      <c r="G53" s="63">
        <v>138</v>
      </c>
      <c r="H53" s="79">
        <f t="shared" si="1"/>
        <v>10210.620000000001</v>
      </c>
      <c r="I53" s="51">
        <f t="shared" si="3"/>
        <v>78990</v>
      </c>
      <c r="J53" s="25">
        <v>73990</v>
      </c>
    </row>
    <row r="54" spans="1:10" s="2" customFormat="1" ht="30.75" customHeight="1" thickBot="1" x14ac:dyDescent="0.35">
      <c r="A54" s="286" t="s">
        <v>242</v>
      </c>
      <c r="B54" s="287"/>
      <c r="C54" s="287"/>
      <c r="D54" s="287"/>
      <c r="E54" s="288"/>
      <c r="F54" s="24" t="s">
        <v>318</v>
      </c>
      <c r="G54" s="63">
        <v>162</v>
      </c>
      <c r="H54" s="79">
        <f t="shared" si="1"/>
        <v>0</v>
      </c>
      <c r="I54" s="298" t="s">
        <v>203</v>
      </c>
      <c r="J54" s="299"/>
    </row>
    <row r="55" spans="1:10" s="2" customFormat="1" ht="26.25" customHeight="1" thickBot="1" x14ac:dyDescent="0.35">
      <c r="A55" s="94" t="s">
        <v>9</v>
      </c>
      <c r="B55" s="95" t="s">
        <v>384</v>
      </c>
      <c r="C55" s="85" t="s">
        <v>161</v>
      </c>
      <c r="D55" s="96" t="s">
        <v>140</v>
      </c>
      <c r="E55" s="168" t="s">
        <v>142</v>
      </c>
      <c r="F55" s="24" t="s">
        <v>202</v>
      </c>
      <c r="G55" s="63"/>
      <c r="H55" s="79">
        <f t="shared" si="1"/>
        <v>0</v>
      </c>
      <c r="I55" s="300"/>
      <c r="J55" s="301"/>
    </row>
    <row r="56" spans="1:10" s="2" customFormat="1" ht="15.75" x14ac:dyDescent="0.3">
      <c r="A56" s="134" t="s">
        <v>10</v>
      </c>
      <c r="B56" s="64">
        <v>8</v>
      </c>
      <c r="C56" s="135">
        <f>B56*E56/1000</f>
        <v>847.92</v>
      </c>
      <c r="D56" s="64">
        <f>E56+5000</f>
        <v>110990</v>
      </c>
      <c r="E56" s="127">
        <v>105990</v>
      </c>
      <c r="F56" s="26" t="s">
        <v>319</v>
      </c>
      <c r="G56" s="27">
        <v>27</v>
      </c>
      <c r="H56" s="79">
        <f t="shared" si="1"/>
        <v>2284.1999999999998</v>
      </c>
      <c r="I56" s="27">
        <f>J56+5000</f>
        <v>89600</v>
      </c>
      <c r="J56" s="29">
        <v>84600</v>
      </c>
    </row>
    <row r="57" spans="1:10" s="34" customFormat="1" ht="15" customHeight="1" x14ac:dyDescent="0.25">
      <c r="A57" s="31" t="s">
        <v>11</v>
      </c>
      <c r="B57" s="164">
        <v>10.199999999999999</v>
      </c>
      <c r="C57" s="42">
        <f t="shared" ref="C57:C69" si="12">B57*E57/1000</f>
        <v>1081.098</v>
      </c>
      <c r="D57" s="205">
        <f>E57+5000</f>
        <v>110990</v>
      </c>
      <c r="E57" s="25">
        <v>105990</v>
      </c>
      <c r="F57" s="26" t="s">
        <v>320</v>
      </c>
      <c r="G57" s="72">
        <v>80</v>
      </c>
      <c r="H57" s="79">
        <f t="shared" si="1"/>
        <v>5832</v>
      </c>
      <c r="I57" s="27">
        <f t="shared" ref="I57:I69" si="13">J57+5000</f>
        <v>77900</v>
      </c>
      <c r="J57" s="29">
        <v>72900</v>
      </c>
    </row>
    <row r="58" spans="1:10" s="34" customFormat="1" ht="15" customHeight="1" x14ac:dyDescent="0.25">
      <c r="A58" s="31" t="s">
        <v>12</v>
      </c>
      <c r="B58" s="164">
        <v>17.5</v>
      </c>
      <c r="C58" s="42">
        <f t="shared" si="12"/>
        <v>1837.325</v>
      </c>
      <c r="D58" s="41">
        <f t="shared" ref="D58:D68" si="14">E58+5000</f>
        <v>109990</v>
      </c>
      <c r="E58" s="25">
        <v>104990</v>
      </c>
      <c r="F58" s="26" t="s">
        <v>321</v>
      </c>
      <c r="G58" s="27">
        <v>105</v>
      </c>
      <c r="H58" s="79">
        <f t="shared" si="1"/>
        <v>7654.5</v>
      </c>
      <c r="I58" s="27">
        <f t="shared" si="13"/>
        <v>77900</v>
      </c>
      <c r="J58" s="29">
        <v>72900</v>
      </c>
    </row>
    <row r="59" spans="1:10" s="34" customFormat="1" ht="15" customHeight="1" x14ac:dyDescent="0.25">
      <c r="A59" s="31" t="s">
        <v>13</v>
      </c>
      <c r="B59" s="164">
        <v>14.8</v>
      </c>
      <c r="C59" s="42">
        <f t="shared" si="12"/>
        <v>1553.8520000000001</v>
      </c>
      <c r="D59" s="205">
        <f t="shared" si="14"/>
        <v>109990</v>
      </c>
      <c r="E59" s="25">
        <v>104990</v>
      </c>
      <c r="F59" s="26" t="s">
        <v>322</v>
      </c>
      <c r="G59" s="27"/>
      <c r="H59" s="79"/>
      <c r="I59" s="27"/>
      <c r="J59" s="29" t="s">
        <v>256</v>
      </c>
    </row>
    <row r="60" spans="1:10" s="34" customFormat="1" ht="15" customHeight="1" x14ac:dyDescent="0.25">
      <c r="A60" s="31" t="s">
        <v>15</v>
      </c>
      <c r="B60" s="164">
        <v>17.5</v>
      </c>
      <c r="C60" s="42">
        <f t="shared" si="12"/>
        <v>1837.325</v>
      </c>
      <c r="D60" s="41">
        <f t="shared" si="14"/>
        <v>109990</v>
      </c>
      <c r="E60" s="25">
        <v>104990</v>
      </c>
      <c r="F60" s="26" t="s">
        <v>323</v>
      </c>
      <c r="G60" s="27"/>
      <c r="H60" s="79"/>
      <c r="I60" s="27"/>
      <c r="J60" s="29" t="s">
        <v>256</v>
      </c>
    </row>
    <row r="61" spans="1:10" s="34" customFormat="1" ht="15" customHeight="1" x14ac:dyDescent="0.25">
      <c r="A61" s="31" t="s">
        <v>122</v>
      </c>
      <c r="B61" s="164">
        <v>31</v>
      </c>
      <c r="C61" s="42">
        <f t="shared" si="12"/>
        <v>3254.69</v>
      </c>
      <c r="D61" s="205">
        <f t="shared" si="14"/>
        <v>109990</v>
      </c>
      <c r="E61" s="25">
        <v>104990</v>
      </c>
      <c r="F61" s="26" t="s">
        <v>285</v>
      </c>
      <c r="G61" s="27">
        <v>110</v>
      </c>
      <c r="H61" s="79">
        <f t="shared" si="1"/>
        <v>8019</v>
      </c>
      <c r="I61" s="27">
        <f t="shared" si="13"/>
        <v>77900</v>
      </c>
      <c r="J61" s="29">
        <v>72900</v>
      </c>
    </row>
    <row r="62" spans="1:10" s="34" customFormat="1" ht="15" customHeight="1" x14ac:dyDescent="0.25">
      <c r="A62" s="31" t="s">
        <v>347</v>
      </c>
      <c r="B62" s="164">
        <v>26.8</v>
      </c>
      <c r="C62" s="42">
        <f t="shared" si="12"/>
        <v>2813.732</v>
      </c>
      <c r="D62" s="41">
        <f t="shared" si="14"/>
        <v>109990</v>
      </c>
      <c r="E62" s="25">
        <v>104990</v>
      </c>
      <c r="F62" s="26" t="s">
        <v>286</v>
      </c>
      <c r="G62" s="72">
        <v>142</v>
      </c>
      <c r="H62" s="79">
        <f t="shared" si="1"/>
        <v>10351.799999999999</v>
      </c>
      <c r="I62" s="27">
        <f t="shared" si="13"/>
        <v>77900</v>
      </c>
      <c r="J62" s="29">
        <v>72900</v>
      </c>
    </row>
    <row r="63" spans="1:10" s="34" customFormat="1" ht="15" customHeight="1" x14ac:dyDescent="0.25">
      <c r="A63" s="31" t="s">
        <v>17</v>
      </c>
      <c r="B63" s="164">
        <v>29</v>
      </c>
      <c r="C63" s="42">
        <f t="shared" si="12"/>
        <v>2957.71</v>
      </c>
      <c r="D63" s="205">
        <f t="shared" si="14"/>
        <v>106990</v>
      </c>
      <c r="E63" s="25">
        <v>101990</v>
      </c>
      <c r="F63" s="26" t="s">
        <v>287</v>
      </c>
      <c r="G63" s="27">
        <v>175</v>
      </c>
      <c r="H63" s="79">
        <f t="shared" si="1"/>
        <v>12757.5</v>
      </c>
      <c r="I63" s="27">
        <f t="shared" si="13"/>
        <v>77900</v>
      </c>
      <c r="J63" s="29">
        <v>72900</v>
      </c>
    </row>
    <row r="64" spans="1:10" s="34" customFormat="1" ht="15" customHeight="1" x14ac:dyDescent="0.25">
      <c r="A64" s="31" t="s">
        <v>224</v>
      </c>
      <c r="B64" s="164">
        <v>37.700000000000003</v>
      </c>
      <c r="C64" s="42">
        <f t="shared" si="12"/>
        <v>3882.7230000000004</v>
      </c>
      <c r="D64" s="41">
        <f t="shared" si="14"/>
        <v>107990</v>
      </c>
      <c r="E64" s="25">
        <v>102990</v>
      </c>
      <c r="F64" s="26" t="s">
        <v>288</v>
      </c>
      <c r="G64" s="27">
        <v>207</v>
      </c>
      <c r="H64" s="79">
        <f t="shared" si="1"/>
        <v>15504.3</v>
      </c>
      <c r="I64" s="27">
        <f t="shared" si="13"/>
        <v>79900</v>
      </c>
      <c r="J64" s="29">
        <v>74900</v>
      </c>
    </row>
    <row r="65" spans="1:10" s="34" customFormat="1" ht="15" customHeight="1" x14ac:dyDescent="0.25">
      <c r="A65" s="31" t="s">
        <v>348</v>
      </c>
      <c r="B65" s="164">
        <v>78</v>
      </c>
      <c r="C65" s="42">
        <f t="shared" si="12"/>
        <v>8033.22</v>
      </c>
      <c r="D65" s="41">
        <f t="shared" si="14"/>
        <v>107990</v>
      </c>
      <c r="E65" s="25">
        <v>102990</v>
      </c>
      <c r="F65" s="26" t="s">
        <v>393</v>
      </c>
      <c r="G65" s="27"/>
      <c r="H65" s="79"/>
      <c r="I65" s="27"/>
      <c r="J65" s="29" t="s">
        <v>256</v>
      </c>
    </row>
    <row r="66" spans="1:10" s="34" customFormat="1" ht="15" customHeight="1" x14ac:dyDescent="0.25">
      <c r="A66" s="31" t="s">
        <v>349</v>
      </c>
      <c r="B66" s="164">
        <v>59.3</v>
      </c>
      <c r="C66" s="42">
        <f t="shared" si="12"/>
        <v>6107.3069999999998</v>
      </c>
      <c r="D66" s="41">
        <f t="shared" si="14"/>
        <v>107990</v>
      </c>
      <c r="E66" s="25">
        <v>102990</v>
      </c>
      <c r="F66" s="26" t="s">
        <v>289</v>
      </c>
      <c r="G66" s="72">
        <v>172</v>
      </c>
      <c r="H66" s="79">
        <f t="shared" si="1"/>
        <v>12538.8</v>
      </c>
      <c r="I66" s="27">
        <f t="shared" si="13"/>
        <v>77900</v>
      </c>
      <c r="J66" s="29">
        <v>72900</v>
      </c>
    </row>
    <row r="67" spans="1:10" s="34" customFormat="1" ht="15" customHeight="1" x14ac:dyDescent="0.25">
      <c r="A67" s="31" t="s">
        <v>350</v>
      </c>
      <c r="B67" s="164"/>
      <c r="C67" s="42"/>
      <c r="D67" s="205">
        <f t="shared" si="14"/>
        <v>107990</v>
      </c>
      <c r="E67" s="25">
        <v>102990</v>
      </c>
      <c r="F67" s="26" t="s">
        <v>290</v>
      </c>
      <c r="G67" s="72">
        <v>211</v>
      </c>
      <c r="H67" s="79">
        <f t="shared" si="1"/>
        <v>15381.9</v>
      </c>
      <c r="I67" s="27">
        <f t="shared" si="13"/>
        <v>77900</v>
      </c>
      <c r="J67" s="29">
        <v>72900</v>
      </c>
    </row>
    <row r="68" spans="1:10" s="34" customFormat="1" ht="15" customHeight="1" x14ac:dyDescent="0.25">
      <c r="A68" s="31" t="s">
        <v>351</v>
      </c>
      <c r="B68" s="164">
        <v>115</v>
      </c>
      <c r="C68" s="42">
        <f t="shared" si="12"/>
        <v>11843.85</v>
      </c>
      <c r="D68" s="41">
        <f t="shared" si="14"/>
        <v>107990</v>
      </c>
      <c r="E68" s="25">
        <v>102990</v>
      </c>
      <c r="F68" s="24" t="s">
        <v>324</v>
      </c>
      <c r="G68" s="63"/>
      <c r="H68" s="62"/>
      <c r="I68" s="27">
        <f t="shared" si="13"/>
        <v>81900</v>
      </c>
      <c r="J68" s="25">
        <v>76900</v>
      </c>
    </row>
    <row r="69" spans="1:10" s="34" customFormat="1" ht="15" customHeight="1" thickBot="1" x14ac:dyDescent="0.3">
      <c r="A69" s="31" t="s">
        <v>143</v>
      </c>
      <c r="B69" s="164">
        <v>212</v>
      </c>
      <c r="C69" s="42">
        <f t="shared" si="12"/>
        <v>21621.88</v>
      </c>
      <c r="D69" s="164">
        <f>E69+5000</f>
        <v>106990</v>
      </c>
      <c r="E69" s="25">
        <v>101990</v>
      </c>
      <c r="F69" s="154" t="s">
        <v>325</v>
      </c>
      <c r="G69" s="30"/>
      <c r="H69" s="36"/>
      <c r="I69" s="27">
        <f t="shared" si="13"/>
        <v>81900</v>
      </c>
      <c r="J69" s="81">
        <v>76900</v>
      </c>
    </row>
    <row r="70" spans="1:10" s="34" customFormat="1" ht="15" customHeight="1" thickBot="1" x14ac:dyDescent="0.3">
      <c r="A70" s="294" t="s">
        <v>259</v>
      </c>
      <c r="B70" s="295"/>
      <c r="C70" s="295"/>
      <c r="D70" s="155" t="s">
        <v>256</v>
      </c>
      <c r="E70" s="81" t="s">
        <v>359</v>
      </c>
      <c r="F70" s="289" t="s">
        <v>205</v>
      </c>
      <c r="G70" s="289"/>
      <c r="H70" s="289"/>
      <c r="I70" s="289"/>
      <c r="J70" s="290"/>
    </row>
    <row r="71" spans="1:10" s="34" customFormat="1" ht="20.25" customHeight="1" thickBot="1" x14ac:dyDescent="0.3">
      <c r="A71" s="86" t="s">
        <v>48</v>
      </c>
      <c r="B71" s="97" t="s">
        <v>170</v>
      </c>
      <c r="C71" s="89" t="s">
        <v>162</v>
      </c>
      <c r="D71" s="89" t="s">
        <v>140</v>
      </c>
      <c r="E71" s="98" t="s">
        <v>145</v>
      </c>
      <c r="F71" s="276" t="s">
        <v>40</v>
      </c>
      <c r="G71" s="278" t="s">
        <v>41</v>
      </c>
      <c r="H71" s="292" t="s">
        <v>161</v>
      </c>
      <c r="I71" s="99" t="s">
        <v>5</v>
      </c>
      <c r="J71" s="296" t="s">
        <v>158</v>
      </c>
    </row>
    <row r="72" spans="1:10" s="34" customFormat="1" ht="16.5" customHeight="1" thickBot="1" x14ac:dyDescent="0.3">
      <c r="A72" s="60" t="s">
        <v>49</v>
      </c>
      <c r="B72" s="61">
        <v>40</v>
      </c>
      <c r="C72" s="124">
        <f>E72*B72/1000</f>
        <v>3119.6</v>
      </c>
      <c r="D72" s="124">
        <f>E72+3000</f>
        <v>80990</v>
      </c>
      <c r="E72" s="171">
        <v>77990</v>
      </c>
      <c r="F72" s="277"/>
      <c r="G72" s="279"/>
      <c r="H72" s="293"/>
      <c r="I72" s="100" t="s">
        <v>141</v>
      </c>
      <c r="J72" s="297"/>
    </row>
    <row r="73" spans="1:10" s="34" customFormat="1" ht="15" customHeight="1" x14ac:dyDescent="0.25">
      <c r="A73" s="31" t="s">
        <v>50</v>
      </c>
      <c r="B73" s="70">
        <v>33.5</v>
      </c>
      <c r="C73" s="79">
        <f>E73*B73/1000</f>
        <v>2562.415</v>
      </c>
      <c r="D73" s="69">
        <f>E73+3000</f>
        <v>79490</v>
      </c>
      <c r="E73" s="38">
        <v>76490</v>
      </c>
      <c r="F73" s="43" t="s">
        <v>152</v>
      </c>
      <c r="G73" s="41">
        <v>12.75</v>
      </c>
      <c r="H73" s="42">
        <f>G73*J73/1000</f>
        <v>1274.8724999999999</v>
      </c>
      <c r="I73" s="42">
        <f>J73+5000</f>
        <v>104990</v>
      </c>
      <c r="J73" s="208">
        <v>99990</v>
      </c>
    </row>
    <row r="74" spans="1:10" s="34" customFormat="1" ht="17.25" customHeight="1" x14ac:dyDescent="0.25">
      <c r="A74" s="23" t="s">
        <v>51</v>
      </c>
      <c r="B74" s="12">
        <v>51</v>
      </c>
      <c r="C74" s="79">
        <f t="shared" ref="C74:C93" si="15">E74*B74/1000</f>
        <v>3875.49</v>
      </c>
      <c r="D74" s="169">
        <f t="shared" ref="D74:D89" si="16">E74+3000</f>
        <v>78990</v>
      </c>
      <c r="E74" s="38">
        <v>75990</v>
      </c>
      <c r="F74" s="24" t="s">
        <v>151</v>
      </c>
      <c r="G74" s="75">
        <v>17.5</v>
      </c>
      <c r="H74" s="42">
        <f t="shared" ref="H74:H81" si="17">G74*J74/1000</f>
        <v>1644.825</v>
      </c>
      <c r="I74" s="42">
        <f>J74+3000</f>
        <v>96990</v>
      </c>
      <c r="J74" s="15">
        <v>93990</v>
      </c>
    </row>
    <row r="75" spans="1:10" s="34" customFormat="1" ht="15" customHeight="1" x14ac:dyDescent="0.25">
      <c r="A75" s="31" t="s">
        <v>52</v>
      </c>
      <c r="B75" s="70">
        <v>76</v>
      </c>
      <c r="C75" s="79">
        <f t="shared" si="15"/>
        <v>5699.24</v>
      </c>
      <c r="D75" s="169">
        <f t="shared" si="16"/>
        <v>77990</v>
      </c>
      <c r="E75" s="38">
        <v>74990</v>
      </c>
      <c r="F75" s="24" t="s">
        <v>150</v>
      </c>
      <c r="G75" s="75">
        <v>20</v>
      </c>
      <c r="H75" s="42">
        <f t="shared" si="17"/>
        <v>1879.8</v>
      </c>
      <c r="I75" s="42">
        <f t="shared" ref="I75:I81" si="18">J75+3000</f>
        <v>96990</v>
      </c>
      <c r="J75" s="15">
        <v>93990</v>
      </c>
    </row>
    <row r="76" spans="1:10" s="34" customFormat="1" ht="15" customHeight="1" x14ac:dyDescent="0.25">
      <c r="A76" s="31" t="s">
        <v>109</v>
      </c>
      <c r="B76" s="70">
        <v>110.5</v>
      </c>
      <c r="C76" s="79">
        <f t="shared" si="15"/>
        <v>8507.3950000000004</v>
      </c>
      <c r="D76" s="169">
        <f t="shared" si="16"/>
        <v>79990</v>
      </c>
      <c r="E76" s="38">
        <v>76990</v>
      </c>
      <c r="F76" s="24" t="s">
        <v>149</v>
      </c>
      <c r="G76" s="75">
        <v>25</v>
      </c>
      <c r="H76" s="42">
        <f t="shared" si="17"/>
        <v>2349.75</v>
      </c>
      <c r="I76" s="42">
        <f t="shared" si="18"/>
        <v>96990</v>
      </c>
      <c r="J76" s="15">
        <v>93990</v>
      </c>
    </row>
    <row r="77" spans="1:10" s="34" customFormat="1" ht="15" customHeight="1" x14ac:dyDescent="0.25">
      <c r="A77" s="31" t="s">
        <v>53</v>
      </c>
      <c r="B77" s="70">
        <v>220</v>
      </c>
      <c r="C77" s="79">
        <f t="shared" si="15"/>
        <v>16937.8</v>
      </c>
      <c r="D77" s="169">
        <f t="shared" si="16"/>
        <v>79990</v>
      </c>
      <c r="E77" s="38">
        <v>76990</v>
      </c>
      <c r="F77" s="24" t="s">
        <v>153</v>
      </c>
      <c r="G77" s="75">
        <v>30</v>
      </c>
      <c r="H77" s="42">
        <f t="shared" si="17"/>
        <v>2819.7</v>
      </c>
      <c r="I77" s="42">
        <f t="shared" si="18"/>
        <v>96990</v>
      </c>
      <c r="J77" s="15">
        <v>93990</v>
      </c>
    </row>
    <row r="78" spans="1:10" s="34" customFormat="1" ht="15" customHeight="1" x14ac:dyDescent="0.25">
      <c r="A78" s="31" t="s">
        <v>111</v>
      </c>
      <c r="B78" s="70">
        <v>145</v>
      </c>
      <c r="C78" s="79">
        <f t="shared" si="15"/>
        <v>11163.55</v>
      </c>
      <c r="D78" s="169">
        <f t="shared" si="16"/>
        <v>79990</v>
      </c>
      <c r="E78" s="38">
        <v>76990</v>
      </c>
      <c r="F78" s="24" t="s">
        <v>154</v>
      </c>
      <c r="G78" s="75">
        <v>38.5</v>
      </c>
      <c r="H78" s="42">
        <f t="shared" si="17"/>
        <v>3618.6149999999998</v>
      </c>
      <c r="I78" s="42">
        <f t="shared" si="18"/>
        <v>96990</v>
      </c>
      <c r="J78" s="15">
        <v>93990</v>
      </c>
    </row>
    <row r="79" spans="1:10" s="2" customFormat="1" ht="15.75" customHeight="1" x14ac:dyDescent="0.3">
      <c r="A79" s="31" t="s">
        <v>54</v>
      </c>
      <c r="B79" s="70">
        <v>288</v>
      </c>
      <c r="C79" s="79">
        <f t="shared" si="15"/>
        <v>21597.119999999999</v>
      </c>
      <c r="D79" s="169">
        <f t="shared" si="16"/>
        <v>77990</v>
      </c>
      <c r="E79" s="38">
        <v>74990</v>
      </c>
      <c r="F79" s="39" t="s">
        <v>169</v>
      </c>
      <c r="G79" s="12">
        <v>50</v>
      </c>
      <c r="H79" s="42">
        <f t="shared" si="17"/>
        <v>4699.5</v>
      </c>
      <c r="I79" s="42">
        <f t="shared" si="18"/>
        <v>96990</v>
      </c>
      <c r="J79" s="15">
        <v>93990</v>
      </c>
    </row>
    <row r="80" spans="1:10" s="2" customFormat="1" ht="15" customHeight="1" x14ac:dyDescent="0.3">
      <c r="A80" s="31" t="s">
        <v>112</v>
      </c>
      <c r="B80" s="70">
        <v>178</v>
      </c>
      <c r="C80" s="79">
        <f t="shared" si="15"/>
        <v>13704.22</v>
      </c>
      <c r="D80" s="169">
        <f t="shared" si="16"/>
        <v>79990</v>
      </c>
      <c r="E80" s="38">
        <v>76990</v>
      </c>
      <c r="F80" s="24" t="s">
        <v>155</v>
      </c>
      <c r="G80" s="75">
        <v>63</v>
      </c>
      <c r="H80" s="42">
        <f t="shared" si="17"/>
        <v>5921.37</v>
      </c>
      <c r="I80" s="42">
        <f t="shared" si="18"/>
        <v>96990</v>
      </c>
      <c r="J80" s="15">
        <v>93990</v>
      </c>
    </row>
    <row r="81" spans="1:10" s="2" customFormat="1" ht="15" customHeight="1" x14ac:dyDescent="0.3">
      <c r="A81" s="31" t="s">
        <v>179</v>
      </c>
      <c r="B81" s="70">
        <v>356</v>
      </c>
      <c r="C81" s="79">
        <f t="shared" si="15"/>
        <v>26696.44</v>
      </c>
      <c r="D81" s="169">
        <f t="shared" si="16"/>
        <v>77990</v>
      </c>
      <c r="E81" s="38">
        <v>74990</v>
      </c>
      <c r="F81" s="24" t="s">
        <v>156</v>
      </c>
      <c r="G81" s="75">
        <v>76</v>
      </c>
      <c r="H81" s="42">
        <f t="shared" si="17"/>
        <v>7143.24</v>
      </c>
      <c r="I81" s="42">
        <f t="shared" si="18"/>
        <v>96990</v>
      </c>
      <c r="J81" s="15">
        <v>93990</v>
      </c>
    </row>
    <row r="82" spans="1:10" s="2" customFormat="1" ht="15" customHeight="1" thickBot="1" x14ac:dyDescent="0.35">
      <c r="A82" s="31" t="s">
        <v>114</v>
      </c>
      <c r="B82" s="70">
        <v>216</v>
      </c>
      <c r="C82" s="79">
        <f>E82*B82/1000</f>
        <v>16629.84</v>
      </c>
      <c r="D82" s="169">
        <f t="shared" si="16"/>
        <v>79990</v>
      </c>
      <c r="E82" s="38">
        <v>76990</v>
      </c>
      <c r="F82" s="263" t="s">
        <v>192</v>
      </c>
      <c r="G82" s="263"/>
      <c r="H82" s="263"/>
      <c r="I82" s="263"/>
      <c r="J82" s="264"/>
    </row>
    <row r="83" spans="1:10" s="2" customFormat="1" ht="15" customHeight="1" x14ac:dyDescent="0.3">
      <c r="A83" s="31" t="s">
        <v>55</v>
      </c>
      <c r="B83" s="70">
        <v>432</v>
      </c>
      <c r="C83" s="79">
        <f t="shared" si="15"/>
        <v>32395.68</v>
      </c>
      <c r="D83" s="169">
        <f t="shared" si="16"/>
        <v>77990</v>
      </c>
      <c r="E83" s="38">
        <v>74990</v>
      </c>
      <c r="F83" s="184" t="s">
        <v>110</v>
      </c>
      <c r="G83" s="185" t="s">
        <v>4</v>
      </c>
      <c r="H83" s="176" t="s">
        <v>104</v>
      </c>
      <c r="I83" s="176" t="s">
        <v>140</v>
      </c>
      <c r="J83" s="186" t="s">
        <v>157</v>
      </c>
    </row>
    <row r="84" spans="1:10" s="2" customFormat="1" ht="15" customHeight="1" x14ac:dyDescent="0.3">
      <c r="A84" s="31" t="s">
        <v>144</v>
      </c>
      <c r="B84" s="70">
        <v>288</v>
      </c>
      <c r="C84" s="79">
        <f t="shared" si="15"/>
        <v>22173.119999999999</v>
      </c>
      <c r="D84" s="169">
        <f t="shared" si="16"/>
        <v>79990</v>
      </c>
      <c r="E84" s="125">
        <v>76990</v>
      </c>
      <c r="F84" s="183" t="s">
        <v>121</v>
      </c>
      <c r="G84" s="177">
        <v>11.1</v>
      </c>
      <c r="H84" s="268" t="s">
        <v>256</v>
      </c>
      <c r="I84" s="268"/>
      <c r="J84" s="268"/>
    </row>
    <row r="85" spans="1:10" s="2" customFormat="1" ht="15" customHeight="1" x14ac:dyDescent="0.3">
      <c r="A85" s="31" t="s">
        <v>56</v>
      </c>
      <c r="B85" s="70">
        <v>576</v>
      </c>
      <c r="C85" s="79">
        <f t="shared" si="15"/>
        <v>43194.239999999998</v>
      </c>
      <c r="D85" s="169">
        <f t="shared" si="16"/>
        <v>77990</v>
      </c>
      <c r="E85" s="125">
        <v>74990</v>
      </c>
      <c r="F85" s="183" t="s">
        <v>174</v>
      </c>
      <c r="G85" s="177">
        <v>8</v>
      </c>
      <c r="H85" s="268"/>
      <c r="I85" s="268"/>
      <c r="J85" s="268"/>
    </row>
    <row r="86" spans="1:10" s="2" customFormat="1" ht="15" customHeight="1" x14ac:dyDescent="0.3">
      <c r="A86" s="31" t="s">
        <v>148</v>
      </c>
      <c r="B86" s="70">
        <v>360</v>
      </c>
      <c r="C86" s="79">
        <f t="shared" si="15"/>
        <v>27716.400000000001</v>
      </c>
      <c r="D86" s="169">
        <f t="shared" si="16"/>
        <v>79990</v>
      </c>
      <c r="E86" s="125">
        <v>76990</v>
      </c>
      <c r="F86" s="183" t="s">
        <v>105</v>
      </c>
      <c r="G86" s="177">
        <v>12.75</v>
      </c>
      <c r="H86" s="268"/>
      <c r="I86" s="268"/>
      <c r="J86" s="268"/>
    </row>
    <row r="87" spans="1:10" s="2" customFormat="1" ht="15" customHeight="1" x14ac:dyDescent="0.3">
      <c r="A87" s="31" t="s">
        <v>57</v>
      </c>
      <c r="B87" s="70">
        <v>720</v>
      </c>
      <c r="C87" s="79">
        <f t="shared" si="15"/>
        <v>53992.800000000003</v>
      </c>
      <c r="D87" s="169">
        <f t="shared" si="16"/>
        <v>77990</v>
      </c>
      <c r="E87" s="125">
        <v>74990</v>
      </c>
      <c r="F87" s="183" t="s">
        <v>196</v>
      </c>
      <c r="G87" s="177">
        <v>14</v>
      </c>
      <c r="H87" s="268"/>
      <c r="I87" s="268"/>
      <c r="J87" s="268"/>
    </row>
    <row r="88" spans="1:10" s="2" customFormat="1" ht="15" customHeight="1" x14ac:dyDescent="0.3">
      <c r="A88" s="31" t="s">
        <v>58</v>
      </c>
      <c r="B88" s="70">
        <v>432</v>
      </c>
      <c r="C88" s="79">
        <f t="shared" si="15"/>
        <v>33259.68</v>
      </c>
      <c r="D88" s="169">
        <f t="shared" si="16"/>
        <v>79990</v>
      </c>
      <c r="E88" s="125">
        <v>76990</v>
      </c>
      <c r="F88" s="183" t="s">
        <v>106</v>
      </c>
      <c r="G88" s="177">
        <v>17.5</v>
      </c>
      <c r="H88" s="268"/>
      <c r="I88" s="268"/>
      <c r="J88" s="268"/>
    </row>
    <row r="89" spans="1:10" s="2" customFormat="1" ht="15" customHeight="1" x14ac:dyDescent="0.3">
      <c r="A89" s="31" t="s">
        <v>59</v>
      </c>
      <c r="B89" s="70">
        <v>864</v>
      </c>
      <c r="C89" s="79">
        <f t="shared" si="15"/>
        <v>64791.360000000001</v>
      </c>
      <c r="D89" s="169">
        <f t="shared" si="16"/>
        <v>77990</v>
      </c>
      <c r="E89" s="125">
        <v>74990</v>
      </c>
      <c r="F89" s="183" t="s">
        <v>262</v>
      </c>
      <c r="G89" s="177">
        <v>25</v>
      </c>
      <c r="H89" s="268"/>
      <c r="I89" s="268"/>
      <c r="J89" s="268"/>
    </row>
    <row r="90" spans="1:10" s="2" customFormat="1" ht="15" customHeight="1" thickBot="1" x14ac:dyDescent="0.35">
      <c r="A90" s="31" t="s">
        <v>60</v>
      </c>
      <c r="B90" s="70">
        <v>1000</v>
      </c>
      <c r="C90" s="79">
        <f t="shared" si="15"/>
        <v>79990</v>
      </c>
      <c r="D90" s="69">
        <f t="shared" ref="D90:D93" si="19">E90+6000</f>
        <v>85990</v>
      </c>
      <c r="E90" s="125">
        <v>79990</v>
      </c>
      <c r="F90" s="190" t="s">
        <v>261</v>
      </c>
      <c r="G90" s="190"/>
      <c r="H90" s="302"/>
      <c r="I90" s="302"/>
      <c r="J90" s="302"/>
    </row>
    <row r="91" spans="1:10" s="2" customFormat="1" ht="15" customHeight="1" x14ac:dyDescent="0.3">
      <c r="A91" s="31" t="s">
        <v>61</v>
      </c>
      <c r="B91" s="8">
        <v>1120</v>
      </c>
      <c r="C91" s="79">
        <f t="shared" si="15"/>
        <v>88468.800000000003</v>
      </c>
      <c r="D91" s="69">
        <f t="shared" si="19"/>
        <v>84990</v>
      </c>
      <c r="E91" s="15">
        <v>78990</v>
      </c>
      <c r="F91" s="187" t="s">
        <v>180</v>
      </c>
      <c r="G91" s="182" t="s">
        <v>41</v>
      </c>
      <c r="H91" s="188" t="s">
        <v>159</v>
      </c>
      <c r="I91" s="188" t="s">
        <v>140</v>
      </c>
      <c r="J91" s="189" t="s">
        <v>146</v>
      </c>
    </row>
    <row r="92" spans="1:10" s="2" customFormat="1" ht="15" customHeight="1" x14ac:dyDescent="0.3">
      <c r="A92" s="31" t="s">
        <v>113</v>
      </c>
      <c r="B92" s="70">
        <v>1290</v>
      </c>
      <c r="C92" s="79"/>
      <c r="D92" s="69" t="s">
        <v>203</v>
      </c>
      <c r="E92" s="15"/>
      <c r="F92" s="24" t="s">
        <v>65</v>
      </c>
      <c r="G92" s="160">
        <v>7</v>
      </c>
      <c r="H92" s="159">
        <f>G92*J92/1000</f>
        <v>594.92999999999995</v>
      </c>
      <c r="I92" s="159">
        <f>J92+8000</f>
        <v>92990</v>
      </c>
      <c r="J92" s="15">
        <v>84990</v>
      </c>
    </row>
    <row r="93" spans="1:10" s="2" customFormat="1" ht="15.75" x14ac:dyDescent="0.3">
      <c r="A93" s="23" t="s">
        <v>63</v>
      </c>
      <c r="B93" s="12">
        <v>1420</v>
      </c>
      <c r="C93" s="79">
        <f t="shared" si="15"/>
        <v>120685.8</v>
      </c>
      <c r="D93" s="13">
        <f t="shared" si="19"/>
        <v>90990</v>
      </c>
      <c r="E93" s="209">
        <v>84990</v>
      </c>
      <c r="F93" s="263" t="s">
        <v>213</v>
      </c>
      <c r="G93" s="263"/>
      <c r="H93" s="263"/>
      <c r="I93" s="263"/>
      <c r="J93" s="264"/>
    </row>
    <row r="94" spans="1:10" s="2" customFormat="1" ht="18.600000000000001" customHeight="1" x14ac:dyDescent="0.3">
      <c r="A94" s="266" t="s">
        <v>172</v>
      </c>
      <c r="B94" s="267"/>
      <c r="C94" s="268" t="s">
        <v>173</v>
      </c>
      <c r="D94" s="268"/>
      <c r="E94" s="15">
        <v>86990</v>
      </c>
      <c r="F94" s="24" t="s">
        <v>66</v>
      </c>
      <c r="G94" s="160">
        <v>9.5</v>
      </c>
      <c r="H94" s="159">
        <f>G94*J94/1000</f>
        <v>864.40499999999997</v>
      </c>
      <c r="I94" s="159">
        <f>J94+3000</f>
        <v>93990</v>
      </c>
      <c r="J94" s="15">
        <v>90990</v>
      </c>
    </row>
    <row r="95" spans="1:10" s="2" customFormat="1" ht="15" customHeight="1" x14ac:dyDescent="0.3">
      <c r="A95" s="272" t="s">
        <v>282</v>
      </c>
      <c r="B95" s="273"/>
      <c r="C95" s="273"/>
      <c r="D95" s="273"/>
      <c r="E95" s="274"/>
      <c r="F95" s="24" t="s">
        <v>67</v>
      </c>
      <c r="G95" s="160">
        <v>9</v>
      </c>
      <c r="H95" s="159">
        <f t="shared" ref="H95:H117" si="20">G95*J95/1000</f>
        <v>764.91</v>
      </c>
      <c r="I95" s="161">
        <f t="shared" ref="I95:I97" si="21">J95+3000</f>
        <v>87990</v>
      </c>
      <c r="J95" s="15">
        <v>84990</v>
      </c>
    </row>
    <row r="96" spans="1:10" s="2" customFormat="1" ht="22.5" customHeight="1" x14ac:dyDescent="0.3">
      <c r="A96" s="269" t="s">
        <v>183</v>
      </c>
      <c r="B96" s="270"/>
      <c r="C96" s="270"/>
      <c r="D96" s="270"/>
      <c r="E96" s="271"/>
      <c r="F96" s="24" t="s">
        <v>68</v>
      </c>
      <c r="G96" s="160">
        <v>12.9</v>
      </c>
      <c r="H96" s="159">
        <f t="shared" si="20"/>
        <v>1096.3710000000001</v>
      </c>
      <c r="I96" s="161">
        <f t="shared" si="21"/>
        <v>87990</v>
      </c>
      <c r="J96" s="15">
        <v>84990</v>
      </c>
    </row>
    <row r="97" spans="1:11" s="2" customFormat="1" ht="14.25" customHeight="1" x14ac:dyDescent="0.3">
      <c r="A97" s="31" t="s">
        <v>118</v>
      </c>
      <c r="B97" s="70">
        <v>81</v>
      </c>
      <c r="C97" s="79">
        <f>B97*E97/1000</f>
        <v>7046.19</v>
      </c>
      <c r="D97" s="69">
        <f>E97+5000</f>
        <v>91990</v>
      </c>
      <c r="E97" s="15">
        <v>86990</v>
      </c>
      <c r="F97" s="24" t="s">
        <v>264</v>
      </c>
      <c r="G97" s="160">
        <v>14.5</v>
      </c>
      <c r="H97" s="159">
        <f t="shared" ref="H97" si="22">G97*J97/1000</f>
        <v>1029.355</v>
      </c>
      <c r="I97" s="161">
        <f t="shared" si="21"/>
        <v>73990</v>
      </c>
      <c r="J97" s="38">
        <v>70990</v>
      </c>
    </row>
    <row r="98" spans="1:11" s="2" customFormat="1" ht="15" customHeight="1" x14ac:dyDescent="0.3">
      <c r="A98" s="23" t="s">
        <v>225</v>
      </c>
      <c r="B98" s="12">
        <v>79</v>
      </c>
      <c r="C98" s="79">
        <f t="shared" ref="C98:C101" si="23">B98*E98/1000</f>
        <v>6319.21</v>
      </c>
      <c r="D98" s="13">
        <f>E98+5000</f>
        <v>84990</v>
      </c>
      <c r="E98" s="38">
        <v>79990</v>
      </c>
      <c r="F98" s="24" t="s">
        <v>274</v>
      </c>
      <c r="G98" s="160">
        <v>15.5</v>
      </c>
      <c r="H98" s="159">
        <f t="shared" si="20"/>
        <v>2417.8449999999998</v>
      </c>
      <c r="I98" s="159" t="s">
        <v>256</v>
      </c>
      <c r="J98" s="38">
        <v>155990</v>
      </c>
    </row>
    <row r="99" spans="1:11" s="2" customFormat="1" ht="15" customHeight="1" x14ac:dyDescent="0.3">
      <c r="A99" s="31" t="s">
        <v>115</v>
      </c>
      <c r="B99" s="70">
        <v>224</v>
      </c>
      <c r="C99" s="79">
        <f t="shared" si="23"/>
        <v>19485.759999999998</v>
      </c>
      <c r="D99" s="52">
        <f t="shared" ref="D99:D103" si="24">E99+5000</f>
        <v>91990</v>
      </c>
      <c r="E99" s="38">
        <v>86990</v>
      </c>
      <c r="F99" s="24" t="s">
        <v>69</v>
      </c>
      <c r="G99" s="160">
        <v>34</v>
      </c>
      <c r="H99" s="159">
        <f t="shared" si="20"/>
        <v>2413.66</v>
      </c>
      <c r="I99" s="159">
        <f>J99+3000</f>
        <v>73990</v>
      </c>
      <c r="J99" s="38">
        <v>70990</v>
      </c>
      <c r="K99" s="77"/>
    </row>
    <row r="100" spans="1:11" s="2" customFormat="1" ht="15" customHeight="1" x14ac:dyDescent="0.3">
      <c r="A100" s="23" t="s">
        <v>117</v>
      </c>
      <c r="B100" s="12">
        <v>304</v>
      </c>
      <c r="C100" s="79">
        <f t="shared" si="23"/>
        <v>24316.959999999999</v>
      </c>
      <c r="D100" s="13">
        <f t="shared" si="24"/>
        <v>84990</v>
      </c>
      <c r="E100" s="38">
        <v>79990</v>
      </c>
      <c r="F100" s="31" t="s">
        <v>70</v>
      </c>
      <c r="G100" s="160">
        <v>38</v>
      </c>
      <c r="H100" s="159">
        <f t="shared" si="20"/>
        <v>2697.62</v>
      </c>
      <c r="I100" s="161">
        <f>J100+3000</f>
        <v>73990</v>
      </c>
      <c r="J100" s="38">
        <v>70990</v>
      </c>
      <c r="K100" s="77"/>
    </row>
    <row r="101" spans="1:11" s="2" customFormat="1" ht="15" customHeight="1" x14ac:dyDescent="0.3">
      <c r="A101" s="31" t="s">
        <v>116</v>
      </c>
      <c r="B101" s="70">
        <v>310</v>
      </c>
      <c r="C101" s="79">
        <f t="shared" si="23"/>
        <v>26966.9</v>
      </c>
      <c r="D101" s="52">
        <f t="shared" si="24"/>
        <v>91990</v>
      </c>
      <c r="E101" s="15">
        <v>86990</v>
      </c>
      <c r="F101" s="31" t="s">
        <v>267</v>
      </c>
      <c r="G101" s="160">
        <v>19</v>
      </c>
      <c r="H101" s="159">
        <f t="shared" si="20"/>
        <v>2659.81</v>
      </c>
      <c r="I101" s="159" t="s">
        <v>256</v>
      </c>
      <c r="J101" s="38">
        <v>139990</v>
      </c>
      <c r="K101" s="77"/>
    </row>
    <row r="102" spans="1:11" s="2" customFormat="1" ht="15" customHeight="1" x14ac:dyDescent="0.3">
      <c r="A102" s="9" t="s">
        <v>120</v>
      </c>
      <c r="B102" s="11"/>
      <c r="C102" s="46"/>
      <c r="D102" s="52">
        <f t="shared" si="24"/>
        <v>109990</v>
      </c>
      <c r="E102" s="15">
        <v>104990</v>
      </c>
      <c r="F102" s="31" t="s">
        <v>249</v>
      </c>
      <c r="G102" s="160">
        <v>23</v>
      </c>
      <c r="H102" s="159">
        <f t="shared" si="20"/>
        <v>3219.77</v>
      </c>
      <c r="I102" s="159" t="s">
        <v>256</v>
      </c>
      <c r="J102" s="38">
        <v>139990</v>
      </c>
      <c r="K102" s="77"/>
    </row>
    <row r="103" spans="1:11" s="2" customFormat="1" ht="15.75" customHeight="1" x14ac:dyDescent="0.3">
      <c r="A103" s="10" t="s">
        <v>119</v>
      </c>
      <c r="B103" s="18"/>
      <c r="C103" s="19"/>
      <c r="D103" s="52">
        <f t="shared" si="24"/>
        <v>109990</v>
      </c>
      <c r="E103" s="158">
        <v>104990</v>
      </c>
      <c r="F103" s="31" t="s">
        <v>199</v>
      </c>
      <c r="G103" s="160">
        <v>23</v>
      </c>
      <c r="H103" s="159">
        <f t="shared" si="20"/>
        <v>1632.77</v>
      </c>
      <c r="I103" s="159">
        <f>J103+3000</f>
        <v>73990</v>
      </c>
      <c r="J103" s="38">
        <v>70990</v>
      </c>
      <c r="K103" s="77"/>
    </row>
    <row r="104" spans="1:11" s="2" customFormat="1" ht="16.5" thickBot="1" x14ac:dyDescent="0.35">
      <c r="A104" s="308" t="s">
        <v>258</v>
      </c>
      <c r="B104" s="309"/>
      <c r="C104" s="309"/>
      <c r="D104" s="309"/>
      <c r="E104" s="310"/>
      <c r="F104" s="32" t="s">
        <v>195</v>
      </c>
      <c r="G104" s="27">
        <v>46</v>
      </c>
      <c r="H104" s="159">
        <f t="shared" si="20"/>
        <v>3265.54</v>
      </c>
      <c r="I104" s="161">
        <f t="shared" ref="I104:I105" si="25">J104+3000</f>
        <v>73990</v>
      </c>
      <c r="J104" s="38">
        <v>70990</v>
      </c>
      <c r="K104" s="77"/>
    </row>
    <row r="105" spans="1:11" s="2" customFormat="1" ht="16.5" thickBot="1" x14ac:dyDescent="0.35">
      <c r="A105" s="102" t="s">
        <v>208</v>
      </c>
      <c r="B105" s="103" t="s">
        <v>19</v>
      </c>
      <c r="C105" s="103" t="s">
        <v>20</v>
      </c>
      <c r="D105" s="104" t="s">
        <v>209</v>
      </c>
      <c r="E105" s="105" t="s">
        <v>145</v>
      </c>
      <c r="F105" s="31" t="s">
        <v>71</v>
      </c>
      <c r="G105" s="160">
        <v>47</v>
      </c>
      <c r="H105" s="159">
        <f t="shared" ref="H105:H106" si="26">G105*J105/1000</f>
        <v>3430.53</v>
      </c>
      <c r="I105" s="161">
        <f t="shared" si="25"/>
        <v>75990</v>
      </c>
      <c r="J105" s="38">
        <v>72990</v>
      </c>
      <c r="K105" s="77"/>
    </row>
    <row r="106" spans="1:11" s="2" customFormat="1" ht="15.75" x14ac:dyDescent="0.3">
      <c r="A106" s="40" t="s">
        <v>130</v>
      </c>
      <c r="B106" s="41">
        <v>1.45</v>
      </c>
      <c r="C106" s="42">
        <f>B106*E106/1000</f>
        <v>108.7355</v>
      </c>
      <c r="D106" s="42">
        <f>E106+8000</f>
        <v>82990</v>
      </c>
      <c r="E106" s="199">
        <v>74990</v>
      </c>
      <c r="F106" s="31" t="s">
        <v>275</v>
      </c>
      <c r="G106" s="160">
        <v>24.5</v>
      </c>
      <c r="H106" s="159">
        <f t="shared" si="26"/>
        <v>3429.7550000000001</v>
      </c>
      <c r="I106" s="159" t="s">
        <v>256</v>
      </c>
      <c r="J106" s="38">
        <v>139990</v>
      </c>
      <c r="K106" s="77"/>
    </row>
    <row r="107" spans="1:11" s="2" customFormat="1" ht="14.25" customHeight="1" x14ac:dyDescent="0.3">
      <c r="A107" s="31" t="s">
        <v>131</v>
      </c>
      <c r="B107" s="57">
        <v>2.4500000000000002</v>
      </c>
      <c r="C107" s="42">
        <f t="shared" ref="C107:C109" si="27">B107*E107/1000</f>
        <v>183.72550000000001</v>
      </c>
      <c r="D107" s="58">
        <f>E107+8000</f>
        <v>82990</v>
      </c>
      <c r="E107" s="173">
        <v>74990</v>
      </c>
      <c r="F107" s="31" t="s">
        <v>276</v>
      </c>
      <c r="G107" s="160">
        <v>30.5</v>
      </c>
      <c r="H107" s="159">
        <f t="shared" si="20"/>
        <v>4269.6949999999997</v>
      </c>
      <c r="I107" s="159" t="s">
        <v>256</v>
      </c>
      <c r="J107" s="38">
        <v>139990</v>
      </c>
      <c r="K107" s="77"/>
    </row>
    <row r="108" spans="1:11" s="2" customFormat="1" ht="14.25" customHeight="1" x14ac:dyDescent="0.3">
      <c r="A108" s="31" t="s">
        <v>171</v>
      </c>
      <c r="B108" s="57">
        <v>3.9</v>
      </c>
      <c r="C108" s="42">
        <f t="shared" si="27"/>
        <v>288.56099999999998</v>
      </c>
      <c r="D108" s="123">
        <f t="shared" ref="D108:D111" si="28">E108+8000</f>
        <v>81990</v>
      </c>
      <c r="E108" s="173">
        <v>73990</v>
      </c>
      <c r="F108" s="31" t="s">
        <v>72</v>
      </c>
      <c r="G108" s="160">
        <v>59.5</v>
      </c>
      <c r="H108" s="159">
        <f t="shared" ref="H108:H109" si="29">G108*J108/1000</f>
        <v>4223.9049999999997</v>
      </c>
      <c r="I108" s="159">
        <f>J108+3000</f>
        <v>73990</v>
      </c>
      <c r="J108" s="38">
        <v>70990</v>
      </c>
      <c r="K108" s="77"/>
    </row>
    <row r="109" spans="1:11" s="2" customFormat="1" ht="14.25" customHeight="1" x14ac:dyDescent="0.3">
      <c r="A109" s="31" t="s">
        <v>132</v>
      </c>
      <c r="B109" s="57">
        <v>11</v>
      </c>
      <c r="C109" s="42">
        <f t="shared" si="27"/>
        <v>802.89</v>
      </c>
      <c r="D109" s="123">
        <f t="shared" si="28"/>
        <v>80990</v>
      </c>
      <c r="E109" s="125">
        <v>72990</v>
      </c>
      <c r="F109" s="31" t="s">
        <v>277</v>
      </c>
      <c r="G109" s="160">
        <v>36</v>
      </c>
      <c r="H109" s="159">
        <f t="shared" si="29"/>
        <v>5039.6400000000003</v>
      </c>
      <c r="I109" s="159" t="s">
        <v>256</v>
      </c>
      <c r="J109" s="15">
        <v>139990</v>
      </c>
      <c r="K109" s="77"/>
    </row>
    <row r="110" spans="1:11" s="2" customFormat="1" ht="14.25" customHeight="1" x14ac:dyDescent="0.3">
      <c r="A110" s="266" t="s">
        <v>248</v>
      </c>
      <c r="B110" s="267"/>
      <c r="C110" s="267"/>
      <c r="D110" s="123">
        <f t="shared" si="28"/>
        <v>80990</v>
      </c>
      <c r="E110" s="125">
        <v>72990</v>
      </c>
      <c r="F110" s="31" t="s">
        <v>73</v>
      </c>
      <c r="G110" s="197">
        <v>70</v>
      </c>
      <c r="H110" s="196">
        <f t="shared" si="20"/>
        <v>5389.3</v>
      </c>
      <c r="I110" s="196">
        <f>J110+3000</f>
        <v>79990</v>
      </c>
      <c r="J110" s="15">
        <v>76990</v>
      </c>
      <c r="K110" s="77"/>
    </row>
    <row r="111" spans="1:11" s="2" customFormat="1" ht="16.5" customHeight="1" thickBot="1" x14ac:dyDescent="0.35">
      <c r="A111" s="294" t="s">
        <v>247</v>
      </c>
      <c r="B111" s="295"/>
      <c r="C111" s="295"/>
      <c r="D111" s="123">
        <f t="shared" si="28"/>
        <v>81990</v>
      </c>
      <c r="E111" s="200">
        <v>73990</v>
      </c>
      <c r="F111" s="31" t="s">
        <v>74</v>
      </c>
      <c r="G111" s="197">
        <v>85</v>
      </c>
      <c r="H111" s="196">
        <f t="shared" si="20"/>
        <v>6544.15</v>
      </c>
      <c r="I111" s="196">
        <f t="shared" ref="I111:I117" si="30">J111+3000</f>
        <v>79990</v>
      </c>
      <c r="J111" s="15">
        <v>76990</v>
      </c>
    </row>
    <row r="112" spans="1:11" s="2" customFormat="1" ht="16.5" customHeight="1" thickBot="1" x14ac:dyDescent="0.35">
      <c r="A112" s="86" t="s">
        <v>18</v>
      </c>
      <c r="B112" s="106" t="s">
        <v>19</v>
      </c>
      <c r="C112" s="91" t="s">
        <v>255</v>
      </c>
      <c r="D112" s="107" t="s">
        <v>210</v>
      </c>
      <c r="E112" s="108" t="s">
        <v>145</v>
      </c>
      <c r="F112" s="31" t="s">
        <v>361</v>
      </c>
      <c r="G112" s="197">
        <v>115</v>
      </c>
      <c r="H112" s="196">
        <f t="shared" si="20"/>
        <v>10233.85</v>
      </c>
      <c r="I112" s="196">
        <f t="shared" si="30"/>
        <v>91990</v>
      </c>
      <c r="J112" s="15">
        <v>88990</v>
      </c>
    </row>
    <row r="113" spans="1:10" s="2" customFormat="1" ht="15" customHeight="1" x14ac:dyDescent="0.3">
      <c r="A113" s="40" t="s">
        <v>21</v>
      </c>
      <c r="B113" s="41">
        <v>3.9</v>
      </c>
      <c r="C113" s="42">
        <f>B113*E113/1000</f>
        <v>323.661</v>
      </c>
      <c r="D113" s="41">
        <f>E113+5000</f>
        <v>87990</v>
      </c>
      <c r="E113" s="174">
        <v>82990</v>
      </c>
      <c r="F113" s="31" t="s">
        <v>75</v>
      </c>
      <c r="G113" s="160">
        <v>130</v>
      </c>
      <c r="H113" s="159">
        <f t="shared" si="20"/>
        <v>10268.700000000001</v>
      </c>
      <c r="I113" s="161">
        <f t="shared" si="30"/>
        <v>81990</v>
      </c>
      <c r="J113" s="15">
        <v>78990</v>
      </c>
    </row>
    <row r="114" spans="1:10" s="2" customFormat="1" ht="12.75" customHeight="1" x14ac:dyDescent="0.3">
      <c r="A114" s="32" t="s">
        <v>22</v>
      </c>
      <c r="B114" s="27">
        <v>5.9</v>
      </c>
      <c r="C114" s="42">
        <f t="shared" ref="C114:C127" si="31">B114*E114/1000</f>
        <v>489.64100000000008</v>
      </c>
      <c r="D114" s="27">
        <f>E114+5000</f>
        <v>87990</v>
      </c>
      <c r="E114" s="29">
        <v>82990</v>
      </c>
      <c r="F114" s="31" t="s">
        <v>191</v>
      </c>
      <c r="G114" s="160"/>
      <c r="H114" s="159"/>
      <c r="I114" s="161">
        <f t="shared" si="30"/>
        <v>92990</v>
      </c>
      <c r="J114" s="15">
        <v>89990</v>
      </c>
    </row>
    <row r="115" spans="1:10" s="2" customFormat="1" ht="15" customHeight="1" x14ac:dyDescent="0.3">
      <c r="A115" s="31" t="s">
        <v>24</v>
      </c>
      <c r="B115" s="197">
        <v>7.5</v>
      </c>
      <c r="C115" s="42">
        <f t="shared" si="31"/>
        <v>622.42499999999995</v>
      </c>
      <c r="D115" s="197">
        <f>E115+5000</f>
        <v>87990</v>
      </c>
      <c r="E115" s="29">
        <v>82990</v>
      </c>
      <c r="F115" s="31" t="s">
        <v>76</v>
      </c>
      <c r="G115" s="160">
        <v>149</v>
      </c>
      <c r="H115" s="159">
        <f t="shared" si="20"/>
        <v>11769.51</v>
      </c>
      <c r="I115" s="161">
        <f t="shared" si="30"/>
        <v>81990</v>
      </c>
      <c r="J115" s="15">
        <v>78990</v>
      </c>
    </row>
    <row r="116" spans="1:10" s="2" customFormat="1" ht="15" customHeight="1" x14ac:dyDescent="0.3">
      <c r="A116" s="31" t="s">
        <v>26</v>
      </c>
      <c r="B116" s="49">
        <v>10</v>
      </c>
      <c r="C116" s="42">
        <f t="shared" si="31"/>
        <v>829.9</v>
      </c>
      <c r="D116" s="57">
        <f t="shared" ref="D116:D123" si="32">E116+5000</f>
        <v>87990</v>
      </c>
      <c r="E116" s="29">
        <v>82990</v>
      </c>
      <c r="F116" s="31" t="s">
        <v>250</v>
      </c>
      <c r="G116" s="160"/>
      <c r="H116" s="159"/>
      <c r="I116" s="161">
        <f t="shared" si="30"/>
        <v>92990</v>
      </c>
      <c r="J116" s="15">
        <v>89990</v>
      </c>
    </row>
    <row r="117" spans="1:10" s="2" customFormat="1" ht="15" customHeight="1" thickBot="1" x14ac:dyDescent="0.35">
      <c r="A117" s="31" t="s">
        <v>28</v>
      </c>
      <c r="B117" s="49">
        <v>12.5</v>
      </c>
      <c r="C117" s="42">
        <f t="shared" si="31"/>
        <v>1037.375</v>
      </c>
      <c r="D117" s="57">
        <f t="shared" si="32"/>
        <v>87990</v>
      </c>
      <c r="E117" s="29">
        <v>82990</v>
      </c>
      <c r="F117" s="35" t="s">
        <v>77</v>
      </c>
      <c r="G117" s="30">
        <v>186</v>
      </c>
      <c r="H117" s="79">
        <f t="shared" si="20"/>
        <v>14878.14</v>
      </c>
      <c r="I117" s="161">
        <f t="shared" si="30"/>
        <v>82990</v>
      </c>
      <c r="J117" s="193">
        <v>79990</v>
      </c>
    </row>
    <row r="118" spans="1:10" s="2" customFormat="1" ht="15" customHeight="1" thickBot="1" x14ac:dyDescent="0.35">
      <c r="A118" s="31" t="s">
        <v>30</v>
      </c>
      <c r="B118" s="49">
        <v>15</v>
      </c>
      <c r="C118" s="42">
        <f t="shared" si="31"/>
        <v>1244.8499999999999</v>
      </c>
      <c r="D118" s="57">
        <f t="shared" si="32"/>
        <v>87990</v>
      </c>
      <c r="E118" s="29">
        <v>82990</v>
      </c>
      <c r="F118" s="109" t="s">
        <v>168</v>
      </c>
      <c r="G118" s="91" t="s">
        <v>85</v>
      </c>
      <c r="H118" s="88" t="s">
        <v>254</v>
      </c>
      <c r="I118" s="91" t="s">
        <v>140</v>
      </c>
      <c r="J118" s="90" t="s">
        <v>142</v>
      </c>
    </row>
    <row r="119" spans="1:10" s="2" customFormat="1" ht="18" customHeight="1" x14ac:dyDescent="0.3">
      <c r="A119" s="31" t="s">
        <v>31</v>
      </c>
      <c r="B119" s="49">
        <v>18.5</v>
      </c>
      <c r="C119" s="42">
        <f t="shared" si="31"/>
        <v>1535.3150000000001</v>
      </c>
      <c r="D119" s="57">
        <f t="shared" si="32"/>
        <v>87990</v>
      </c>
      <c r="E119" s="29">
        <v>82990</v>
      </c>
      <c r="F119" s="141" t="s">
        <v>253</v>
      </c>
      <c r="G119" s="64">
        <v>60</v>
      </c>
      <c r="H119" s="151">
        <f>G119*J119/1000</f>
        <v>5939.4</v>
      </c>
      <c r="I119" s="144">
        <f>J119+8000</f>
        <v>106990</v>
      </c>
      <c r="J119" s="127">
        <v>98990</v>
      </c>
    </row>
    <row r="120" spans="1:10" s="2" customFormat="1" ht="18.75" customHeight="1" x14ac:dyDescent="0.3">
      <c r="A120" s="31" t="s">
        <v>32</v>
      </c>
      <c r="B120" s="49">
        <v>23.5</v>
      </c>
      <c r="C120" s="42">
        <f t="shared" si="31"/>
        <v>1950.2650000000001</v>
      </c>
      <c r="D120" s="57">
        <f t="shared" si="32"/>
        <v>87990</v>
      </c>
      <c r="E120" s="29">
        <v>82990</v>
      </c>
      <c r="F120" s="40" t="s">
        <v>88</v>
      </c>
      <c r="G120" s="41">
        <v>73</v>
      </c>
      <c r="H120" s="44">
        <f t="shared" ref="H120:H124" si="33">G120*J120/1000</f>
        <v>6642.27</v>
      </c>
      <c r="I120" s="50">
        <f>J120+8000</f>
        <v>98990</v>
      </c>
      <c r="J120" s="174">
        <v>90990</v>
      </c>
    </row>
    <row r="121" spans="1:10" s="2" customFormat="1" ht="15" customHeight="1" x14ac:dyDescent="0.3">
      <c r="A121" s="219" t="s">
        <v>281</v>
      </c>
      <c r="B121" s="220"/>
      <c r="C121" s="220"/>
      <c r="D121" s="220"/>
      <c r="E121" s="221"/>
      <c r="F121" s="31" t="s">
        <v>214</v>
      </c>
      <c r="G121" s="150">
        <v>88</v>
      </c>
      <c r="H121" s="44">
        <f t="shared" si="33"/>
        <v>7391.12</v>
      </c>
      <c r="I121" s="27">
        <f>J121+3000</f>
        <v>86990</v>
      </c>
      <c r="J121" s="29">
        <v>83990</v>
      </c>
    </row>
    <row r="122" spans="1:10" s="2" customFormat="1" ht="15" customHeight="1" x14ac:dyDescent="0.3">
      <c r="A122" s="31" t="s">
        <v>33</v>
      </c>
      <c r="B122" s="49">
        <v>30</v>
      </c>
      <c r="C122" s="42">
        <f t="shared" si="31"/>
        <v>2489.6999999999998</v>
      </c>
      <c r="D122" s="57">
        <f t="shared" si="32"/>
        <v>87990</v>
      </c>
      <c r="E122" s="29">
        <v>82990</v>
      </c>
      <c r="F122" s="32" t="s">
        <v>215</v>
      </c>
      <c r="G122" s="27">
        <v>104</v>
      </c>
      <c r="H122" s="44">
        <f t="shared" si="33"/>
        <v>8734.9599999999991</v>
      </c>
      <c r="I122" s="27">
        <f t="shared" ref="I122:I124" si="34">J122+3000</f>
        <v>86990</v>
      </c>
      <c r="J122" s="29">
        <v>83990</v>
      </c>
    </row>
    <row r="123" spans="1:10" s="2" customFormat="1" ht="15" customHeight="1" x14ac:dyDescent="0.3">
      <c r="A123" s="31" t="s">
        <v>35</v>
      </c>
      <c r="B123" s="49">
        <v>34.5</v>
      </c>
      <c r="C123" s="42">
        <f t="shared" si="31"/>
        <v>2863.1550000000002</v>
      </c>
      <c r="D123" s="57">
        <f t="shared" si="32"/>
        <v>87990</v>
      </c>
      <c r="E123" s="29">
        <v>82990</v>
      </c>
      <c r="F123" s="32" t="s">
        <v>362</v>
      </c>
      <c r="G123" s="27">
        <v>58</v>
      </c>
      <c r="H123" s="44">
        <f t="shared" si="33"/>
        <v>5219.42</v>
      </c>
      <c r="I123" s="27">
        <f t="shared" si="34"/>
        <v>92990</v>
      </c>
      <c r="J123" s="29">
        <v>89990</v>
      </c>
    </row>
    <row r="124" spans="1:10" s="2" customFormat="1" ht="15" customHeight="1" x14ac:dyDescent="0.3">
      <c r="A124" s="31" t="s">
        <v>36</v>
      </c>
      <c r="B124" s="49">
        <v>50</v>
      </c>
      <c r="C124" s="42">
        <f t="shared" si="31"/>
        <v>3799.5</v>
      </c>
      <c r="D124" s="49">
        <f>E124+5000</f>
        <v>80990</v>
      </c>
      <c r="E124" s="29">
        <v>75990</v>
      </c>
      <c r="F124" s="32" t="s">
        <v>216</v>
      </c>
      <c r="G124" s="27">
        <v>129</v>
      </c>
      <c r="H124" s="44">
        <f t="shared" si="33"/>
        <v>11737.71</v>
      </c>
      <c r="I124" s="27">
        <f t="shared" si="34"/>
        <v>93990</v>
      </c>
      <c r="J124" s="29">
        <v>90990</v>
      </c>
    </row>
    <row r="125" spans="1:10" s="2" customFormat="1" ht="15" customHeight="1" x14ac:dyDescent="0.3">
      <c r="A125" s="31" t="s">
        <v>37</v>
      </c>
      <c r="B125" s="49">
        <v>60</v>
      </c>
      <c r="C125" s="42">
        <f t="shared" si="31"/>
        <v>4559.3999999999996</v>
      </c>
      <c r="D125" s="63">
        <f t="shared" ref="D125:D128" si="35">E125+5000</f>
        <v>80990</v>
      </c>
      <c r="E125" s="29">
        <v>75990</v>
      </c>
      <c r="F125" s="262" t="s">
        <v>193</v>
      </c>
      <c r="G125" s="263"/>
      <c r="H125" s="263"/>
      <c r="I125" s="263"/>
      <c r="J125" s="264"/>
    </row>
    <row r="126" spans="1:10" s="2" customFormat="1" ht="15" customHeight="1" x14ac:dyDescent="0.3">
      <c r="A126" s="31" t="s">
        <v>38</v>
      </c>
      <c r="B126" s="49">
        <v>95</v>
      </c>
      <c r="C126" s="42">
        <f t="shared" si="31"/>
        <v>7219.05</v>
      </c>
      <c r="D126" s="63">
        <f t="shared" si="35"/>
        <v>80990</v>
      </c>
      <c r="E126" s="29">
        <v>75990</v>
      </c>
      <c r="F126" s="32" t="s">
        <v>89</v>
      </c>
      <c r="G126" s="27">
        <v>153</v>
      </c>
      <c r="H126" s="28">
        <f>G126*J126/1000</f>
        <v>13921.47</v>
      </c>
      <c r="I126" s="27">
        <f>J126+3000</f>
        <v>93990</v>
      </c>
      <c r="J126" s="29">
        <v>90990</v>
      </c>
    </row>
    <row r="127" spans="1:10" s="2" customFormat="1" ht="15" customHeight="1" x14ac:dyDescent="0.3">
      <c r="A127" s="31" t="s">
        <v>39</v>
      </c>
      <c r="B127" s="49">
        <v>135</v>
      </c>
      <c r="C127" s="42">
        <f t="shared" si="31"/>
        <v>10258.65</v>
      </c>
      <c r="D127" s="63">
        <f t="shared" si="35"/>
        <v>80990</v>
      </c>
      <c r="E127" s="29">
        <v>75990</v>
      </c>
      <c r="F127" s="32" t="s">
        <v>240</v>
      </c>
      <c r="G127" s="27">
        <v>176</v>
      </c>
      <c r="H127" s="28">
        <f t="shared" ref="H127:H133" si="36">G127*J127/1000</f>
        <v>16014.24</v>
      </c>
      <c r="I127" s="27">
        <f t="shared" ref="I127:I128" si="37">J127+3000</f>
        <v>93990</v>
      </c>
      <c r="J127" s="29">
        <v>90990</v>
      </c>
    </row>
    <row r="128" spans="1:10" s="2" customFormat="1" ht="15" customHeight="1" x14ac:dyDescent="0.3">
      <c r="A128" s="31" t="s">
        <v>128</v>
      </c>
      <c r="B128" s="246" t="s">
        <v>127</v>
      </c>
      <c r="C128" s="246"/>
      <c r="D128" s="63">
        <f t="shared" si="35"/>
        <v>84990</v>
      </c>
      <c r="E128" s="25">
        <v>79990</v>
      </c>
      <c r="F128" s="32" t="s">
        <v>217</v>
      </c>
      <c r="G128" s="27">
        <v>204</v>
      </c>
      <c r="H128" s="28">
        <f t="shared" si="36"/>
        <v>18561.96</v>
      </c>
      <c r="I128" s="27">
        <f t="shared" si="37"/>
        <v>93990</v>
      </c>
      <c r="J128" s="29">
        <v>90990</v>
      </c>
    </row>
    <row r="129" spans="1:10" s="2" customFormat="1" ht="15" customHeight="1" x14ac:dyDescent="0.3">
      <c r="A129" s="31" t="s">
        <v>218</v>
      </c>
      <c r="B129" s="246" t="s">
        <v>126</v>
      </c>
      <c r="C129" s="246"/>
      <c r="D129" s="49">
        <f>E129+5000</f>
        <v>89990</v>
      </c>
      <c r="E129" s="25">
        <v>84990</v>
      </c>
      <c r="F129" s="32" t="s">
        <v>352</v>
      </c>
      <c r="G129" s="27">
        <v>229</v>
      </c>
      <c r="H129" s="28">
        <f t="shared" si="36"/>
        <v>27477.71</v>
      </c>
      <c r="I129" s="27">
        <f>J129+4000</f>
        <v>123990</v>
      </c>
      <c r="J129" s="29">
        <v>119990</v>
      </c>
    </row>
    <row r="130" spans="1:10" s="2" customFormat="1" ht="15" customHeight="1" x14ac:dyDescent="0.3">
      <c r="A130" s="31" t="s">
        <v>233</v>
      </c>
      <c r="B130" s="246" t="s">
        <v>126</v>
      </c>
      <c r="C130" s="246"/>
      <c r="D130" s="63">
        <f t="shared" ref="D130:D131" si="38">E130+5000</f>
        <v>124990</v>
      </c>
      <c r="E130" s="25">
        <v>119990</v>
      </c>
      <c r="F130" s="32" t="s">
        <v>260</v>
      </c>
      <c r="G130" s="27">
        <v>252</v>
      </c>
      <c r="H130" s="28">
        <f t="shared" si="36"/>
        <v>30237.48</v>
      </c>
      <c r="I130" s="27">
        <f t="shared" ref="I130:I133" si="39">J130+4000</f>
        <v>123990</v>
      </c>
      <c r="J130" s="29">
        <v>119990</v>
      </c>
    </row>
    <row r="131" spans="1:10" s="2" customFormat="1" ht="15" customHeight="1" x14ac:dyDescent="0.3">
      <c r="A131" s="31" t="s">
        <v>129</v>
      </c>
      <c r="B131" s="246" t="s">
        <v>125</v>
      </c>
      <c r="C131" s="246"/>
      <c r="D131" s="63">
        <f t="shared" si="38"/>
        <v>130990</v>
      </c>
      <c r="E131" s="25">
        <v>125990</v>
      </c>
      <c r="F131" s="32" t="s">
        <v>163</v>
      </c>
      <c r="G131" s="27">
        <v>297</v>
      </c>
      <c r="H131" s="28">
        <f t="shared" si="36"/>
        <v>35637.03</v>
      </c>
      <c r="I131" s="27">
        <f t="shared" si="39"/>
        <v>123990</v>
      </c>
      <c r="J131" s="29">
        <v>119990</v>
      </c>
    </row>
    <row r="132" spans="1:10" s="2" customFormat="1" ht="15" customHeight="1" x14ac:dyDescent="0.3">
      <c r="A132" s="247" t="s">
        <v>266</v>
      </c>
      <c r="B132" s="248"/>
      <c r="C132" s="248"/>
      <c r="D132" s="248"/>
      <c r="E132" s="249"/>
      <c r="F132" s="32" t="s">
        <v>164</v>
      </c>
      <c r="G132" s="27">
        <v>343</v>
      </c>
      <c r="H132" s="28">
        <f t="shared" si="36"/>
        <v>44586.57</v>
      </c>
      <c r="I132" s="27">
        <f t="shared" si="39"/>
        <v>133990</v>
      </c>
      <c r="J132" s="29">
        <v>129990</v>
      </c>
    </row>
    <row r="133" spans="1:10" s="2" customFormat="1" ht="16.5" thickBot="1" x14ac:dyDescent="0.35">
      <c r="A133" s="250"/>
      <c r="B133" s="251"/>
      <c r="C133" s="251"/>
      <c r="D133" s="251"/>
      <c r="E133" s="252"/>
      <c r="F133" s="35" t="s">
        <v>165</v>
      </c>
      <c r="G133" s="30">
        <v>388</v>
      </c>
      <c r="H133" s="152">
        <f t="shared" si="36"/>
        <v>50436.12</v>
      </c>
      <c r="I133" s="153">
        <f t="shared" si="39"/>
        <v>133990</v>
      </c>
      <c r="J133" s="81">
        <v>129990</v>
      </c>
    </row>
    <row r="134" spans="1:10" s="2" customFormat="1" ht="20.25" thickBot="1" x14ac:dyDescent="0.35">
      <c r="A134" s="253"/>
      <c r="B134" s="254"/>
      <c r="C134" s="254"/>
      <c r="D134" s="254"/>
      <c r="E134" s="254"/>
      <c r="F134" s="112" t="s">
        <v>182</v>
      </c>
      <c r="G134" s="113" t="s">
        <v>41</v>
      </c>
      <c r="H134" s="114" t="s">
        <v>86</v>
      </c>
      <c r="I134" s="115" t="s">
        <v>140</v>
      </c>
      <c r="J134" s="116" t="s">
        <v>142</v>
      </c>
    </row>
    <row r="135" spans="1:10" s="2" customFormat="1" ht="19.5" customHeight="1" thickBot="1" x14ac:dyDescent="0.35">
      <c r="A135" s="110" t="s">
        <v>78</v>
      </c>
      <c r="B135" s="111" t="s">
        <v>4</v>
      </c>
      <c r="C135" s="91" t="s">
        <v>159</v>
      </c>
      <c r="D135" s="89" t="s">
        <v>5</v>
      </c>
      <c r="E135" s="92" t="s">
        <v>145</v>
      </c>
      <c r="F135" s="141" t="s">
        <v>363</v>
      </c>
      <c r="G135" s="142"/>
      <c r="H135" s="143"/>
      <c r="I135" s="144">
        <f t="shared" ref="I135:I139" si="40">J135+5000</f>
        <v>114990</v>
      </c>
      <c r="J135" s="145">
        <v>109990</v>
      </c>
    </row>
    <row r="136" spans="1:10" s="2" customFormat="1" ht="15" customHeight="1" x14ac:dyDescent="0.3">
      <c r="A136" s="40" t="s">
        <v>251</v>
      </c>
      <c r="B136" s="41">
        <v>3.1</v>
      </c>
      <c r="C136" s="42">
        <f>B136*E136/1000</f>
        <v>340.69</v>
      </c>
      <c r="D136" s="42">
        <f>E136+5000</f>
        <v>114900</v>
      </c>
      <c r="E136" s="199">
        <v>109900</v>
      </c>
      <c r="F136" s="76" t="s">
        <v>343</v>
      </c>
      <c r="G136" s="59"/>
      <c r="H136" s="59"/>
      <c r="I136" s="50">
        <f t="shared" si="40"/>
        <v>114990</v>
      </c>
      <c r="J136" s="172">
        <v>109990</v>
      </c>
    </row>
    <row r="137" spans="1:10" s="2" customFormat="1" ht="15" customHeight="1" x14ac:dyDescent="0.3">
      <c r="A137" s="32" t="s">
        <v>79</v>
      </c>
      <c r="B137" s="27">
        <v>5.13</v>
      </c>
      <c r="C137" s="42">
        <f t="shared" ref="C137:C138" si="41">B137*E137/1000</f>
        <v>454.005</v>
      </c>
      <c r="D137" s="33">
        <f>E137+5000</f>
        <v>93500</v>
      </c>
      <c r="E137" s="125">
        <v>88500</v>
      </c>
      <c r="F137" s="76" t="s">
        <v>364</v>
      </c>
      <c r="G137" s="59"/>
      <c r="H137" s="59"/>
      <c r="I137" s="50">
        <f t="shared" si="40"/>
        <v>117990</v>
      </c>
      <c r="J137" s="172">
        <v>112990</v>
      </c>
    </row>
    <row r="138" spans="1:10" s="2" customFormat="1" ht="15" customHeight="1" x14ac:dyDescent="0.3">
      <c r="A138" s="32" t="s">
        <v>80</v>
      </c>
      <c r="B138" s="27">
        <v>7.2</v>
      </c>
      <c r="C138" s="42">
        <f t="shared" si="41"/>
        <v>637.20000000000005</v>
      </c>
      <c r="D138" s="33">
        <f t="shared" ref="D138" si="42">E138+5000</f>
        <v>93500</v>
      </c>
      <c r="E138" s="125">
        <v>88500</v>
      </c>
      <c r="F138" s="76" t="s">
        <v>385</v>
      </c>
      <c r="G138" s="59"/>
      <c r="H138" s="59"/>
      <c r="I138" s="50">
        <f t="shared" si="40"/>
        <v>117990</v>
      </c>
      <c r="J138" s="172">
        <v>112990</v>
      </c>
    </row>
    <row r="139" spans="1:10" s="2" customFormat="1" ht="16.5" customHeight="1" x14ac:dyDescent="0.3">
      <c r="A139" s="31" t="s">
        <v>81</v>
      </c>
      <c r="B139" s="45">
        <v>10</v>
      </c>
      <c r="C139" s="42">
        <f t="shared" ref="C139:C142" si="43">B139*E139/1000</f>
        <v>885</v>
      </c>
      <c r="D139" s="33">
        <f t="shared" ref="D139:D140" si="44">E139+5000</f>
        <v>93500</v>
      </c>
      <c r="E139" s="125">
        <v>88500</v>
      </c>
      <c r="F139" s="76" t="s">
        <v>342</v>
      </c>
      <c r="G139" s="59"/>
      <c r="H139" s="59"/>
      <c r="I139" s="50">
        <f t="shared" si="40"/>
        <v>119990</v>
      </c>
      <c r="J139" s="172">
        <v>114990</v>
      </c>
    </row>
    <row r="140" spans="1:10" s="2" customFormat="1" ht="16.5" customHeight="1" x14ac:dyDescent="0.3">
      <c r="A140" s="31" t="s">
        <v>82</v>
      </c>
      <c r="B140" s="129">
        <v>12.6</v>
      </c>
      <c r="C140" s="42">
        <f t="shared" si="43"/>
        <v>1115.0999999999999</v>
      </c>
      <c r="D140" s="33">
        <f t="shared" si="44"/>
        <v>93500</v>
      </c>
      <c r="E140" s="125">
        <v>88500</v>
      </c>
      <c r="F140" s="228" t="s">
        <v>265</v>
      </c>
      <c r="G140" s="229"/>
      <c r="H140" s="229"/>
      <c r="I140" s="229"/>
      <c r="J140" s="230"/>
    </row>
    <row r="141" spans="1:10" s="2" customFormat="1" ht="15" customHeight="1" x14ac:dyDescent="0.3">
      <c r="A141" s="31" t="s">
        <v>83</v>
      </c>
      <c r="B141" s="129">
        <v>15.24</v>
      </c>
      <c r="C141" s="42">
        <f t="shared" si="43"/>
        <v>0</v>
      </c>
      <c r="D141" s="33" t="s">
        <v>203</v>
      </c>
      <c r="E141" s="173"/>
      <c r="F141" s="231"/>
      <c r="G141" s="232"/>
      <c r="H141" s="232"/>
      <c r="I141" s="232"/>
      <c r="J141" s="233"/>
    </row>
    <row r="142" spans="1:10" s="2" customFormat="1" ht="15" customHeight="1" thickBot="1" x14ac:dyDescent="0.35">
      <c r="A142" s="37" t="s">
        <v>84</v>
      </c>
      <c r="B142" s="16">
        <v>19.5</v>
      </c>
      <c r="C142" s="42">
        <f t="shared" si="43"/>
        <v>1725.75</v>
      </c>
      <c r="D142" s="33">
        <f t="shared" ref="D142" si="45">E142+5000</f>
        <v>93500</v>
      </c>
      <c r="E142" s="175">
        <v>88500</v>
      </c>
      <c r="F142" s="234"/>
      <c r="G142" s="235"/>
      <c r="H142" s="235"/>
      <c r="I142" s="235"/>
      <c r="J142" s="236"/>
    </row>
    <row r="143" spans="1:10" s="2" customFormat="1" ht="22.5" customHeight="1" thickBot="1" x14ac:dyDescent="0.35">
      <c r="A143" s="86" t="s">
        <v>87</v>
      </c>
      <c r="B143" s="106" t="s">
        <v>381</v>
      </c>
      <c r="C143" s="89" t="s">
        <v>167</v>
      </c>
      <c r="D143" s="89" t="s">
        <v>167</v>
      </c>
      <c r="E143" s="139"/>
      <c r="F143" s="146" t="s">
        <v>365</v>
      </c>
      <c r="G143" s="298" t="s">
        <v>197</v>
      </c>
      <c r="H143" s="311"/>
      <c r="I143" s="203">
        <f t="shared" ref="I143:I144" si="46">J143+3000</f>
        <v>92990</v>
      </c>
      <c r="J143" s="25">
        <v>89990</v>
      </c>
    </row>
    <row r="144" spans="1:10" s="2" customFormat="1" ht="23.25" customHeight="1" x14ac:dyDescent="0.3">
      <c r="A144" s="40" t="s">
        <v>357</v>
      </c>
      <c r="B144" s="192"/>
      <c r="C144" s="41" t="s">
        <v>256</v>
      </c>
      <c r="D144" s="41"/>
      <c r="E144" s="140"/>
      <c r="F144" s="31" t="s">
        <v>366</v>
      </c>
      <c r="G144" s="312"/>
      <c r="H144" s="313"/>
      <c r="I144" s="203">
        <f t="shared" si="46"/>
        <v>131990</v>
      </c>
      <c r="J144" s="25">
        <v>128990</v>
      </c>
    </row>
    <row r="145" spans="1:10" s="2" customFormat="1" ht="30.75" customHeight="1" x14ac:dyDescent="0.3">
      <c r="A145" s="32" t="s">
        <v>184</v>
      </c>
      <c r="B145" s="27">
        <v>2.08</v>
      </c>
      <c r="C145" s="27" t="s">
        <v>370</v>
      </c>
      <c r="D145" s="14" t="s">
        <v>371</v>
      </c>
      <c r="E145" s="131"/>
      <c r="F145" s="146" t="s">
        <v>227</v>
      </c>
      <c r="G145" s="312"/>
      <c r="H145" s="313"/>
      <c r="I145" s="129">
        <f>J145+3000</f>
        <v>99990</v>
      </c>
      <c r="J145" s="25">
        <v>96990</v>
      </c>
    </row>
    <row r="146" spans="1:10" s="2" customFormat="1" ht="24" customHeight="1" x14ac:dyDescent="0.3">
      <c r="A146" s="31" t="s">
        <v>185</v>
      </c>
      <c r="B146" s="191">
        <v>3.68</v>
      </c>
      <c r="C146" s="191" t="s">
        <v>369</v>
      </c>
      <c r="D146" s="14" t="s">
        <v>372</v>
      </c>
      <c r="E146" s="131"/>
      <c r="F146" s="146" t="s">
        <v>367</v>
      </c>
      <c r="G146" s="312"/>
      <c r="H146" s="313"/>
      <c r="I146" s="203">
        <f t="shared" ref="I146:I153" si="47">J146+3000</f>
        <v>97990</v>
      </c>
      <c r="J146" s="25">
        <v>94990</v>
      </c>
    </row>
    <row r="147" spans="1:10" s="2" customFormat="1" ht="23.25" customHeight="1" x14ac:dyDescent="0.3">
      <c r="A147" s="31" t="s">
        <v>186</v>
      </c>
      <c r="B147" s="191">
        <v>1</v>
      </c>
      <c r="C147" s="191" t="s">
        <v>368</v>
      </c>
      <c r="D147" s="14"/>
      <c r="E147" s="131"/>
      <c r="F147" s="31" t="s">
        <v>190</v>
      </c>
      <c r="G147" s="312"/>
      <c r="H147" s="313"/>
      <c r="I147" s="203">
        <f t="shared" si="47"/>
        <v>97990</v>
      </c>
      <c r="J147" s="25">
        <v>94990</v>
      </c>
    </row>
    <row r="148" spans="1:10" s="2" customFormat="1" ht="24" customHeight="1" x14ac:dyDescent="0.3">
      <c r="A148" s="32" t="s">
        <v>133</v>
      </c>
      <c r="B148" s="27">
        <v>1.91</v>
      </c>
      <c r="C148" s="27" t="s">
        <v>376</v>
      </c>
      <c r="D148" s="14" t="s">
        <v>380</v>
      </c>
      <c r="E148" s="131"/>
      <c r="F148" s="146" t="s">
        <v>236</v>
      </c>
      <c r="G148" s="312"/>
      <c r="H148" s="313"/>
      <c r="I148" s="203">
        <f t="shared" si="47"/>
        <v>97990</v>
      </c>
      <c r="J148" s="25">
        <v>94990</v>
      </c>
    </row>
    <row r="149" spans="1:10" s="2" customFormat="1" ht="24.75" customHeight="1" x14ac:dyDescent="0.3">
      <c r="A149" s="31" t="s">
        <v>204</v>
      </c>
      <c r="B149" s="191">
        <v>2.98</v>
      </c>
      <c r="C149" s="191" t="s">
        <v>375</v>
      </c>
      <c r="D149" s="14" t="s">
        <v>379</v>
      </c>
      <c r="E149" s="131"/>
      <c r="F149" s="146" t="s">
        <v>226</v>
      </c>
      <c r="G149" s="312"/>
      <c r="H149" s="313"/>
      <c r="I149" s="203">
        <f t="shared" si="47"/>
        <v>97990</v>
      </c>
      <c r="J149" s="25">
        <v>94990</v>
      </c>
    </row>
    <row r="150" spans="1:10" s="2" customFormat="1" ht="21.75" customHeight="1" x14ac:dyDescent="0.3">
      <c r="A150" s="31" t="s">
        <v>353</v>
      </c>
      <c r="B150" s="191"/>
      <c r="C150" s="191" t="s">
        <v>256</v>
      </c>
      <c r="D150" s="14"/>
      <c r="E150" s="131"/>
      <c r="F150" s="31" t="s">
        <v>229</v>
      </c>
      <c r="G150" s="312"/>
      <c r="H150" s="313"/>
      <c r="I150" s="203">
        <f t="shared" si="47"/>
        <v>122990</v>
      </c>
      <c r="J150" s="25">
        <v>119990</v>
      </c>
    </row>
    <row r="151" spans="1:10" s="2" customFormat="1" ht="21.75" customHeight="1" x14ac:dyDescent="0.3">
      <c r="A151" s="31" t="s">
        <v>134</v>
      </c>
      <c r="B151" s="191">
        <v>1.29</v>
      </c>
      <c r="C151" s="191" t="s">
        <v>374</v>
      </c>
      <c r="D151" s="14" t="s">
        <v>378</v>
      </c>
      <c r="E151" s="131"/>
      <c r="F151" s="31" t="s">
        <v>139</v>
      </c>
      <c r="G151" s="312"/>
      <c r="H151" s="313"/>
      <c r="I151" s="203">
        <f t="shared" si="47"/>
        <v>97990</v>
      </c>
      <c r="J151" s="25">
        <v>94990</v>
      </c>
    </row>
    <row r="152" spans="1:10" s="2" customFormat="1" ht="24" customHeight="1" x14ac:dyDescent="0.3">
      <c r="A152" s="31" t="s">
        <v>135</v>
      </c>
      <c r="B152" s="191">
        <v>2</v>
      </c>
      <c r="C152" s="191" t="s">
        <v>373</v>
      </c>
      <c r="D152" s="14" t="s">
        <v>377</v>
      </c>
      <c r="E152" s="131"/>
      <c r="F152" s="31" t="s">
        <v>230</v>
      </c>
      <c r="G152" s="312"/>
      <c r="H152" s="313"/>
      <c r="I152" s="203">
        <f t="shared" si="47"/>
        <v>112990</v>
      </c>
      <c r="J152" s="25">
        <v>109990</v>
      </c>
    </row>
    <row r="153" spans="1:10" s="2" customFormat="1" ht="26.25" customHeight="1" thickBot="1" x14ac:dyDescent="0.35">
      <c r="A153" s="31" t="s">
        <v>354</v>
      </c>
      <c r="B153" s="191">
        <v>2.89</v>
      </c>
      <c r="C153" s="191" t="s">
        <v>256</v>
      </c>
      <c r="D153" s="14"/>
      <c r="E153" s="131"/>
      <c r="F153" s="35" t="s">
        <v>231</v>
      </c>
      <c r="G153" s="314"/>
      <c r="H153" s="315"/>
      <c r="I153" s="203">
        <f t="shared" si="47"/>
        <v>101990</v>
      </c>
      <c r="J153" s="81">
        <v>98990</v>
      </c>
    </row>
    <row r="154" spans="1:10" s="2" customFormat="1" ht="30.75" customHeight="1" thickBot="1" x14ac:dyDescent="0.35">
      <c r="A154" s="31" t="s">
        <v>355</v>
      </c>
      <c r="B154" s="191">
        <v>1.54</v>
      </c>
      <c r="C154" s="191" t="s">
        <v>376</v>
      </c>
      <c r="D154" s="14"/>
      <c r="E154" s="131"/>
      <c r="F154" s="118" t="s">
        <v>181</v>
      </c>
      <c r="G154" s="117" t="s">
        <v>41</v>
      </c>
      <c r="H154" s="91" t="s">
        <v>159</v>
      </c>
      <c r="I154" s="89" t="s">
        <v>140</v>
      </c>
      <c r="J154" s="90" t="s">
        <v>142</v>
      </c>
    </row>
    <row r="155" spans="1:10" s="2" customFormat="1" ht="21.75" customHeight="1" thickBot="1" x14ac:dyDescent="0.35">
      <c r="A155" s="35" t="s">
        <v>356</v>
      </c>
      <c r="B155" s="30">
        <v>2.2200000000000002</v>
      </c>
      <c r="C155" s="30" t="s">
        <v>256</v>
      </c>
      <c r="D155" s="30"/>
      <c r="E155" s="132"/>
      <c r="F155" s="134" t="s">
        <v>341</v>
      </c>
      <c r="G155" s="64"/>
      <c r="H155" s="135"/>
      <c r="I155" s="64">
        <f t="shared" ref="I155:I160" si="48">J155+8000</f>
        <v>117990</v>
      </c>
      <c r="J155" s="127">
        <v>109990</v>
      </c>
    </row>
    <row r="156" spans="1:10" s="2" customFormat="1" ht="16.5" thickBot="1" x14ac:dyDescent="0.35">
      <c r="A156" s="119" t="s">
        <v>273</v>
      </c>
      <c r="B156" s="120"/>
      <c r="C156" s="121"/>
      <c r="D156" s="122" t="s">
        <v>5</v>
      </c>
      <c r="E156" s="133" t="s">
        <v>175</v>
      </c>
      <c r="F156" s="31" t="s">
        <v>284</v>
      </c>
      <c r="G156" s="41">
        <v>4.4000000000000004</v>
      </c>
      <c r="H156" s="157">
        <f>G156*J156/1000</f>
        <v>382.75600000000009</v>
      </c>
      <c r="I156" s="156">
        <f t="shared" si="48"/>
        <v>94990</v>
      </c>
      <c r="J156" s="174">
        <v>86990</v>
      </c>
    </row>
    <row r="157" spans="1:10" s="2" customFormat="1" ht="15.75" x14ac:dyDescent="0.3">
      <c r="A157" s="47" t="s">
        <v>198</v>
      </c>
      <c r="B157" s="48" t="s">
        <v>189</v>
      </c>
      <c r="C157" s="64">
        <v>950</v>
      </c>
      <c r="D157" s="64">
        <v>190000</v>
      </c>
      <c r="E157" s="130"/>
      <c r="F157" s="31" t="s">
        <v>92</v>
      </c>
      <c r="G157" s="129">
        <v>5.5</v>
      </c>
      <c r="H157" s="128">
        <f>G157*J157/1000</f>
        <v>478.44499999999999</v>
      </c>
      <c r="I157" s="129">
        <f t="shared" si="48"/>
        <v>94990</v>
      </c>
      <c r="J157" s="25">
        <v>86990</v>
      </c>
    </row>
    <row r="158" spans="1:10" s="2" customFormat="1" ht="25.5" x14ac:dyDescent="0.3">
      <c r="A158" s="37" t="s">
        <v>280</v>
      </c>
      <c r="B158" s="16">
        <v>125</v>
      </c>
      <c r="C158" s="16">
        <f>D158*B158/1000</f>
        <v>11062.5</v>
      </c>
      <c r="D158" s="16">
        <v>88500</v>
      </c>
      <c r="E158" s="147"/>
      <c r="F158" s="31" t="s">
        <v>93</v>
      </c>
      <c r="G158" s="129">
        <v>7</v>
      </c>
      <c r="H158" s="128">
        <f t="shared" ref="H158:H165" si="49">G158*J158/1000</f>
        <v>643.92999999999995</v>
      </c>
      <c r="I158" s="129">
        <f t="shared" si="48"/>
        <v>99990</v>
      </c>
      <c r="J158" s="25">
        <v>91990</v>
      </c>
    </row>
    <row r="159" spans="1:10" s="2" customFormat="1" ht="15.75" x14ac:dyDescent="0.3">
      <c r="A159" s="148" t="s">
        <v>278</v>
      </c>
      <c r="B159" s="136"/>
      <c r="C159" s="136"/>
      <c r="D159" s="8" t="s">
        <v>256</v>
      </c>
      <c r="E159" s="147"/>
      <c r="F159" s="31" t="s">
        <v>137</v>
      </c>
      <c r="G159" s="129"/>
      <c r="H159" s="128"/>
      <c r="I159" s="129">
        <f t="shared" si="48"/>
        <v>97990</v>
      </c>
      <c r="J159" s="25">
        <v>89990</v>
      </c>
    </row>
    <row r="160" spans="1:10" s="2" customFormat="1" ht="16.5" thickBot="1" x14ac:dyDescent="0.35">
      <c r="A160" s="170" t="s">
        <v>279</v>
      </c>
      <c r="B160" s="149"/>
      <c r="C160" s="149"/>
      <c r="D160" s="17" t="s">
        <v>256</v>
      </c>
      <c r="E160" s="82"/>
      <c r="F160" s="31" t="s">
        <v>94</v>
      </c>
      <c r="G160" s="129">
        <v>7.8</v>
      </c>
      <c r="H160" s="128">
        <f t="shared" si="49"/>
        <v>616.12199999999996</v>
      </c>
      <c r="I160" s="129">
        <f t="shared" si="48"/>
        <v>86990</v>
      </c>
      <c r="J160" s="25">
        <v>78990</v>
      </c>
    </row>
    <row r="161" spans="1:10" s="2" customFormat="1" ht="13.5" customHeight="1" thickBot="1" x14ac:dyDescent="0.35">
      <c r="A161" s="325" t="s">
        <v>108</v>
      </c>
      <c r="B161" s="326"/>
      <c r="C161" s="326"/>
      <c r="D161" s="327" t="s">
        <v>228</v>
      </c>
      <c r="E161" s="259"/>
      <c r="F161" s="31" t="s">
        <v>136</v>
      </c>
      <c r="G161" s="129">
        <v>10.15</v>
      </c>
      <c r="H161" s="128">
        <f t="shared" si="49"/>
        <v>903.24850000000004</v>
      </c>
      <c r="I161" s="129">
        <v>81990</v>
      </c>
      <c r="J161" s="25">
        <v>88990</v>
      </c>
    </row>
    <row r="162" spans="1:10" s="2" customFormat="1" ht="21.75" customHeight="1" thickBot="1" x14ac:dyDescent="0.35">
      <c r="A162" s="305" t="s">
        <v>392</v>
      </c>
      <c r="B162" s="306"/>
      <c r="C162" s="307"/>
      <c r="D162" s="303" t="s">
        <v>387</v>
      </c>
      <c r="E162" s="304"/>
      <c r="F162" s="31" t="s">
        <v>268</v>
      </c>
      <c r="G162" s="129"/>
      <c r="H162" s="128"/>
      <c r="I162" s="129" t="s">
        <v>203</v>
      </c>
      <c r="J162" s="25">
        <v>149990</v>
      </c>
    </row>
    <row r="163" spans="1:10" s="2" customFormat="1" ht="16.5" customHeight="1" thickBot="1" x14ac:dyDescent="0.35">
      <c r="A163" s="316" t="s">
        <v>390</v>
      </c>
      <c r="B163" s="317"/>
      <c r="C163" s="318"/>
      <c r="D163" s="260" t="s">
        <v>388</v>
      </c>
      <c r="E163" s="261"/>
      <c r="F163" s="31" t="s">
        <v>95</v>
      </c>
      <c r="G163" s="129">
        <v>10</v>
      </c>
      <c r="H163" s="128">
        <f t="shared" si="49"/>
        <v>829.9</v>
      </c>
      <c r="I163" s="129">
        <f>J163+8000</f>
        <v>90990</v>
      </c>
      <c r="J163" s="25">
        <v>82990</v>
      </c>
    </row>
    <row r="164" spans="1:10" s="2" customFormat="1" ht="15.75" x14ac:dyDescent="0.3">
      <c r="A164" s="319" t="s">
        <v>391</v>
      </c>
      <c r="B164" s="320"/>
      <c r="C164" s="321"/>
      <c r="D164" s="256" t="s">
        <v>389</v>
      </c>
      <c r="E164" s="257"/>
      <c r="F164" s="31" t="s">
        <v>96</v>
      </c>
      <c r="G164" s="129">
        <v>12</v>
      </c>
      <c r="H164" s="128">
        <f t="shared" si="49"/>
        <v>947.88</v>
      </c>
      <c r="I164" s="129">
        <f>J164+8000</f>
        <v>86990</v>
      </c>
      <c r="J164" s="25">
        <v>78990</v>
      </c>
    </row>
    <row r="165" spans="1:10" s="2" customFormat="1" ht="16.5" thickBot="1" x14ac:dyDescent="0.35">
      <c r="A165" s="322"/>
      <c r="B165" s="323"/>
      <c r="C165" s="324"/>
      <c r="D165" s="258"/>
      <c r="E165" s="259"/>
      <c r="F165" s="37" t="s">
        <v>138</v>
      </c>
      <c r="G165" s="16">
        <v>18.899999999999999</v>
      </c>
      <c r="H165" s="19">
        <f t="shared" si="49"/>
        <v>1889.8109999999997</v>
      </c>
      <c r="I165" s="16">
        <f>J165+8000</f>
        <v>107990</v>
      </c>
      <c r="J165" s="194">
        <v>99990</v>
      </c>
    </row>
    <row r="166" spans="1:10" s="2" customFormat="1" ht="15.75" x14ac:dyDescent="0.3">
      <c r="A166" s="22"/>
      <c r="B166" s="22"/>
      <c r="C166" s="22"/>
      <c r="D166" s="22"/>
      <c r="E166" s="22"/>
      <c r="F166" s="31" t="s">
        <v>271</v>
      </c>
      <c r="G166" s="129"/>
      <c r="H166" s="128"/>
      <c r="I166" s="129" t="s">
        <v>203</v>
      </c>
      <c r="J166" s="25">
        <v>149990</v>
      </c>
    </row>
    <row r="167" spans="1:10" s="2" customFormat="1" ht="18" customHeight="1" thickBot="1" x14ac:dyDescent="0.4">
      <c r="A167" s="255"/>
      <c r="B167" s="255"/>
      <c r="C167" s="255"/>
      <c r="D167" s="255"/>
      <c r="E167" s="255"/>
      <c r="F167" s="31" t="s">
        <v>270</v>
      </c>
      <c r="G167" s="129"/>
      <c r="H167" s="128"/>
      <c r="I167" s="129" t="s">
        <v>203</v>
      </c>
      <c r="J167" s="25">
        <v>149990</v>
      </c>
    </row>
    <row r="168" spans="1:10" s="2" customFormat="1" ht="15.75" x14ac:dyDescent="0.3">
      <c r="A168" s="237" t="s">
        <v>340</v>
      </c>
      <c r="B168" s="238"/>
      <c r="C168" s="238"/>
      <c r="D168" s="238"/>
      <c r="E168" s="239"/>
      <c r="F168" s="32" t="s">
        <v>272</v>
      </c>
      <c r="G168" s="129"/>
      <c r="H168" s="128"/>
      <c r="I168" s="129" t="s">
        <v>203</v>
      </c>
      <c r="J168" s="25" t="s">
        <v>386</v>
      </c>
    </row>
    <row r="169" spans="1:10" s="2" customFormat="1" ht="16.5" thickBot="1" x14ac:dyDescent="0.35">
      <c r="A169" s="240"/>
      <c r="B169" s="241"/>
      <c r="C169" s="241"/>
      <c r="D169" s="241"/>
      <c r="E169" s="242"/>
      <c r="F169" s="35" t="s">
        <v>269</v>
      </c>
      <c r="G169" s="30"/>
      <c r="H169" s="36"/>
      <c r="I169" s="30" t="s">
        <v>203</v>
      </c>
      <c r="J169" s="81" t="s">
        <v>358</v>
      </c>
    </row>
    <row r="170" spans="1:10" s="2" customFormat="1" ht="26.25" thickBot="1" x14ac:dyDescent="0.35">
      <c r="A170" s="240"/>
      <c r="B170" s="241"/>
      <c r="C170" s="241"/>
      <c r="D170" s="241"/>
      <c r="E170" s="242"/>
      <c r="F170" s="119" t="s">
        <v>176</v>
      </c>
      <c r="G170" s="137" t="s">
        <v>90</v>
      </c>
      <c r="H170" s="121" t="s">
        <v>91</v>
      </c>
      <c r="I170" s="122" t="s">
        <v>5</v>
      </c>
      <c r="J170" s="133" t="s">
        <v>175</v>
      </c>
    </row>
    <row r="171" spans="1:10" s="2" customFormat="1" ht="15" customHeight="1" thickBot="1" x14ac:dyDescent="0.35">
      <c r="A171" s="243"/>
      <c r="B171" s="244"/>
      <c r="C171" s="244"/>
      <c r="D171" s="244"/>
      <c r="E171" s="245"/>
      <c r="F171" s="222" t="s">
        <v>187</v>
      </c>
      <c r="G171" s="223"/>
      <c r="H171" s="223"/>
      <c r="I171" s="224" t="s">
        <v>188</v>
      </c>
      <c r="J171" s="225"/>
    </row>
    <row r="172" spans="1:10" s="2" customFormat="1" ht="19.5" customHeight="1" thickBot="1" x14ac:dyDescent="0.35">
      <c r="A172"/>
      <c r="B172"/>
      <c r="C172"/>
      <c r="D172"/>
      <c r="E172"/>
      <c r="F172" s="226" t="s">
        <v>100</v>
      </c>
      <c r="G172" s="227"/>
      <c r="H172" s="138" t="s">
        <v>175</v>
      </c>
      <c r="I172" s="17">
        <f>J172+10000</f>
        <v>99990</v>
      </c>
      <c r="J172" s="82">
        <v>89990</v>
      </c>
    </row>
    <row r="173" spans="1:10" s="2" customFormat="1" ht="15.75" x14ac:dyDescent="0.3">
      <c r="A173"/>
      <c r="B173"/>
      <c r="C173"/>
      <c r="D173"/>
      <c r="E173"/>
      <c r="F173" s="210" t="s">
        <v>263</v>
      </c>
      <c r="G173" s="211"/>
      <c r="H173" s="211"/>
      <c r="I173" s="211"/>
      <c r="J173" s="212"/>
    </row>
    <row r="174" spans="1:10" s="2" customFormat="1" ht="15.75" x14ac:dyDescent="0.3">
      <c r="A174"/>
      <c r="B174"/>
      <c r="C174"/>
      <c r="D174"/>
      <c r="E174"/>
      <c r="F174" s="213"/>
      <c r="G174" s="214"/>
      <c r="H174" s="214"/>
      <c r="I174" s="214"/>
      <c r="J174" s="215"/>
    </row>
    <row r="175" spans="1:10" s="2" customFormat="1" ht="18.75" customHeight="1" thickBot="1" x14ac:dyDescent="0.35">
      <c r="A175"/>
      <c r="B175"/>
      <c r="C175"/>
      <c r="D175"/>
      <c r="E175"/>
      <c r="F175" s="216"/>
      <c r="G175" s="217"/>
      <c r="H175" s="217"/>
      <c r="I175" s="217"/>
      <c r="J175" s="218"/>
    </row>
    <row r="176" spans="1:10" s="2" customFormat="1" ht="30" customHeight="1" x14ac:dyDescent="0.3">
      <c r="A176"/>
      <c r="B176"/>
      <c r="C176"/>
      <c r="D176"/>
      <c r="E176"/>
    </row>
    <row r="177" spans="1:10" s="2" customFormat="1" ht="25.5" customHeight="1" x14ac:dyDescent="0.3">
      <c r="A177"/>
      <c r="B177"/>
      <c r="C177"/>
      <c r="D177"/>
      <c r="E177"/>
    </row>
    <row r="178" spans="1:10" s="2" customFormat="1" ht="33" customHeight="1" x14ac:dyDescent="0.3">
      <c r="A178"/>
      <c r="B178"/>
      <c r="C178"/>
      <c r="D178"/>
      <c r="E178"/>
      <c r="F178" s="6"/>
      <c r="G178" s="6"/>
      <c r="H178" s="6"/>
      <c r="I178" s="7"/>
      <c r="J178" s="7"/>
    </row>
    <row r="179" spans="1:10" s="2" customFormat="1" ht="33" customHeight="1" x14ac:dyDescent="0.3">
      <c r="A179"/>
      <c r="B179"/>
      <c r="C179"/>
      <c r="D179"/>
      <c r="E179"/>
      <c r="F179" s="5"/>
      <c r="G179" s="4"/>
      <c r="H179" s="5"/>
      <c r="I179" s="5"/>
      <c r="J179" s="5"/>
    </row>
    <row r="180" spans="1:10" s="2" customFormat="1" ht="33" customHeight="1" x14ac:dyDescent="0.3">
      <c r="A180"/>
      <c r="B180"/>
      <c r="C180"/>
      <c r="D180"/>
      <c r="E180"/>
      <c r="F180" s="5"/>
      <c r="G180" s="4"/>
      <c r="H180" s="5"/>
      <c r="I180" s="5"/>
      <c r="J180" s="5"/>
    </row>
    <row r="181" spans="1:10" s="2" customFormat="1" ht="15" customHeight="1" x14ac:dyDescent="0.3">
      <c r="A181"/>
      <c r="B181"/>
      <c r="C181"/>
      <c r="D181"/>
      <c r="E181"/>
      <c r="F181" s="5"/>
      <c r="G181" s="4"/>
      <c r="H181" s="5"/>
      <c r="I181" s="5"/>
      <c r="J181" s="5"/>
    </row>
    <row r="182" spans="1:10" s="2" customFormat="1" ht="24.75" customHeight="1" x14ac:dyDescent="0.3">
      <c r="A182"/>
      <c r="B182"/>
      <c r="C182"/>
      <c r="D182"/>
      <c r="E182"/>
      <c r="F182" s="5"/>
      <c r="G182" s="4"/>
      <c r="H182" s="5"/>
      <c r="I182" s="5"/>
      <c r="J182" s="5"/>
    </row>
    <row r="183" spans="1:10" s="2" customFormat="1" ht="31.5" customHeight="1" x14ac:dyDescent="0.3">
      <c r="A183"/>
      <c r="B183"/>
      <c r="C183"/>
      <c r="D183"/>
      <c r="E183"/>
      <c r="F183"/>
      <c r="G183" s="1"/>
      <c r="H183"/>
      <c r="I183"/>
      <c r="J183"/>
    </row>
    <row r="184" spans="1:10" s="2" customFormat="1" ht="29.25" customHeight="1" x14ac:dyDescent="0.3">
      <c r="A184"/>
      <c r="B184"/>
      <c r="C184"/>
      <c r="D184"/>
      <c r="E184"/>
      <c r="F184"/>
      <c r="G184" s="1"/>
      <c r="H184"/>
      <c r="I184"/>
      <c r="J184"/>
    </row>
    <row r="185" spans="1:10" s="2" customFormat="1" ht="28.5" customHeight="1" x14ac:dyDescent="0.3">
      <c r="A185"/>
      <c r="B185"/>
      <c r="C185"/>
      <c r="D185"/>
      <c r="E185"/>
      <c r="F185"/>
      <c r="G185" s="1"/>
      <c r="H185"/>
      <c r="I185"/>
      <c r="J185"/>
    </row>
    <row r="186" spans="1:10" s="2" customFormat="1" ht="46.5" customHeight="1" x14ac:dyDescent="0.3">
      <c r="A186"/>
      <c r="B186"/>
      <c r="C186"/>
      <c r="D186"/>
      <c r="E186"/>
      <c r="F186"/>
      <c r="G186" s="1"/>
      <c r="H186"/>
      <c r="I186"/>
      <c r="J186"/>
    </row>
    <row r="187" spans="1:10" s="2" customFormat="1" ht="15" customHeight="1" x14ac:dyDescent="0.3">
      <c r="A187"/>
      <c r="B187"/>
      <c r="C187"/>
      <c r="D187"/>
      <c r="E187"/>
      <c r="F187"/>
      <c r="G187" s="1"/>
      <c r="H187"/>
      <c r="I187"/>
      <c r="J187"/>
    </row>
    <row r="188" spans="1:10" s="2" customFormat="1" ht="15" customHeight="1" x14ac:dyDescent="0.3">
      <c r="A188"/>
      <c r="B188"/>
      <c r="C188"/>
      <c r="D188"/>
      <c r="E188"/>
      <c r="F188"/>
      <c r="G188" s="1"/>
      <c r="H188"/>
      <c r="I188"/>
      <c r="J188"/>
    </row>
    <row r="189" spans="1:10" s="2" customFormat="1" ht="30" customHeight="1" x14ac:dyDescent="0.3">
      <c r="A189"/>
      <c r="B189"/>
      <c r="C189"/>
      <c r="D189"/>
      <c r="E189"/>
      <c r="F189"/>
      <c r="G189" s="1"/>
      <c r="H189"/>
      <c r="I189"/>
      <c r="J189"/>
    </row>
    <row r="190" spans="1:10" s="2" customFormat="1" ht="53.25" customHeight="1" x14ac:dyDescent="0.3">
      <c r="A190"/>
      <c r="B190"/>
      <c r="C190"/>
      <c r="D190"/>
      <c r="E190"/>
      <c r="F190"/>
      <c r="G190" s="1"/>
      <c r="H190"/>
      <c r="I190"/>
      <c r="J190"/>
    </row>
    <row r="191" spans="1:10" s="2" customFormat="1" ht="47.25" customHeight="1" x14ac:dyDescent="0.3">
      <c r="A191"/>
      <c r="B191"/>
      <c r="C191"/>
      <c r="D191"/>
      <c r="E191"/>
      <c r="F191"/>
      <c r="G191" s="1"/>
      <c r="H191"/>
      <c r="I191"/>
      <c r="J191"/>
    </row>
  </sheetData>
  <mergeCells count="47">
    <mergeCell ref="A163:C163"/>
    <mergeCell ref="A164:C165"/>
    <mergeCell ref="A161:C161"/>
    <mergeCell ref="D161:E161"/>
    <mergeCell ref="A111:C111"/>
    <mergeCell ref="A110:C110"/>
    <mergeCell ref="D162:E162"/>
    <mergeCell ref="A162:C162"/>
    <mergeCell ref="A104:E104"/>
    <mergeCell ref="G143:H153"/>
    <mergeCell ref="H71:H72"/>
    <mergeCell ref="A70:C70"/>
    <mergeCell ref="J71:J72"/>
    <mergeCell ref="I54:J55"/>
    <mergeCell ref="H84:J90"/>
    <mergeCell ref="A1:J1"/>
    <mergeCell ref="A94:B94"/>
    <mergeCell ref="C94:D94"/>
    <mergeCell ref="A96:E96"/>
    <mergeCell ref="A95:E95"/>
    <mergeCell ref="F93:J93"/>
    <mergeCell ref="F82:J82"/>
    <mergeCell ref="A2:J2"/>
    <mergeCell ref="F71:F72"/>
    <mergeCell ref="G71:G72"/>
    <mergeCell ref="A12:E12"/>
    <mergeCell ref="F5:J5"/>
    <mergeCell ref="A54:E54"/>
    <mergeCell ref="F70:J70"/>
    <mergeCell ref="A3:J3"/>
    <mergeCell ref="A5:E5"/>
    <mergeCell ref="F173:J175"/>
    <mergeCell ref="A121:E121"/>
    <mergeCell ref="F171:H171"/>
    <mergeCell ref="I171:J171"/>
    <mergeCell ref="F172:G172"/>
    <mergeCell ref="F140:J142"/>
    <mergeCell ref="A168:E171"/>
    <mergeCell ref="B128:C128"/>
    <mergeCell ref="B129:C129"/>
    <mergeCell ref="B131:C131"/>
    <mergeCell ref="B130:C130"/>
    <mergeCell ref="A132:E134"/>
    <mergeCell ref="A167:E167"/>
    <mergeCell ref="D164:E165"/>
    <mergeCell ref="D163:E163"/>
    <mergeCell ref="F125:J125"/>
  </mergeCells>
  <pageMargins left="0.25" right="0.25" top="0.75" bottom="0.75" header="0.3" footer="0.3"/>
  <pageSetup paperSize="9" scale="56" fitToHeight="0" orientation="portrait" r:id="rId1"/>
  <ignoredErrors>
    <ignoredError sqref="I164 I1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2F0C-C4D2-47DC-9184-8183BD640B50}">
  <dimension ref="A1"/>
  <sheetViews>
    <sheetView workbookViewId="0">
      <selection activeCell="G10" sqref="G10"/>
    </sheetView>
  </sheetViews>
  <sheetFormatPr defaultRowHeight="15" x14ac:dyDescent="0.25"/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2024-04-05T14:42:36Z</dcterms:modified>
</cp:coreProperties>
</file>